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33795" yWindow="-3645" windowWidth="20730" windowHeight="1176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/>
  <c r="H18" l="1"/>
  <c r="B43"/>
  <c r="E43"/>
  <c r="H43"/>
  <c r="K43"/>
  <c r="K22"/>
  <c r="H22"/>
  <c r="E22"/>
  <c r="B22"/>
  <c r="K1"/>
  <c r="H1"/>
  <c r="E1"/>
  <c r="AX7" i="9"/>
  <c r="AY61"/>
  <c r="AY59"/>
  <c r="AY57"/>
  <c r="AY55"/>
  <c r="AY53"/>
  <c r="AY51"/>
  <c r="AY49"/>
  <c r="AY47"/>
  <c r="AY45"/>
  <c r="AY43"/>
  <c r="AY41"/>
  <c r="AY39"/>
  <c r="AY37"/>
  <c r="AL61"/>
  <c r="AL59"/>
  <c r="AL57"/>
  <c r="AL55"/>
  <c r="AL53"/>
  <c r="AL51"/>
  <c r="AL49"/>
  <c r="AL47"/>
  <c r="AL45"/>
  <c r="AL43"/>
  <c r="AL41"/>
  <c r="AL39"/>
  <c r="AL37"/>
  <c r="V61"/>
  <c r="V59"/>
  <c r="V57"/>
  <c r="V55"/>
  <c r="V53"/>
  <c r="V51"/>
  <c r="V49"/>
  <c r="V47"/>
  <c r="V45"/>
  <c r="V43"/>
  <c r="V41"/>
  <c r="V39"/>
  <c r="V37"/>
  <c r="S61"/>
  <c r="S59"/>
  <c r="S57"/>
  <c r="S55"/>
  <c r="S53"/>
  <c r="S51"/>
  <c r="S49"/>
  <c r="S47"/>
  <c r="S45"/>
  <c r="S43"/>
  <c r="S41"/>
  <c r="S39"/>
  <c r="S37"/>
  <c r="P61"/>
  <c r="P59"/>
  <c r="P57"/>
  <c r="P55"/>
  <c r="P53"/>
  <c r="P51"/>
  <c r="P49"/>
  <c r="P47"/>
  <c r="P45"/>
  <c r="P43"/>
  <c r="P41"/>
  <c r="P39"/>
  <c r="P37"/>
  <c r="E62"/>
  <c r="K20" i="10" s="1"/>
  <c r="E60" i="9"/>
  <c r="E58"/>
  <c r="E56"/>
  <c r="H17" i="10" s="1"/>
  <c r="E54" i="9"/>
  <c r="E52"/>
  <c r="E50"/>
  <c r="H14" i="10" s="1"/>
  <c r="E48" i="9"/>
  <c r="H13" i="10" s="1"/>
  <c r="E46" i="9"/>
  <c r="H12" i="10" s="1"/>
  <c r="E44" i="9"/>
  <c r="E42"/>
  <c r="H10" i="10" s="1"/>
  <c r="E40" i="9"/>
  <c r="H9" i="10" s="1"/>
  <c r="E38" i="9"/>
  <c r="E8" i="10" s="1"/>
  <c r="E61" i="9"/>
  <c r="E59"/>
  <c r="E57"/>
  <c r="E55"/>
  <c r="E53"/>
  <c r="E51"/>
  <c r="E49"/>
  <c r="E47"/>
  <c r="E45"/>
  <c r="E43"/>
  <c r="E41"/>
  <c r="E39"/>
  <c r="E37"/>
  <c r="B61"/>
  <c r="B59"/>
  <c r="B57"/>
  <c r="B55"/>
  <c r="B53"/>
  <c r="B51"/>
  <c r="B49"/>
  <c r="B47"/>
  <c r="B45"/>
  <c r="B43"/>
  <c r="B41"/>
  <c r="B39"/>
  <c r="B37"/>
  <c r="B35"/>
  <c r="AY35"/>
  <c r="AL35"/>
  <c r="V35"/>
  <c r="S35"/>
  <c r="P35"/>
  <c r="E36"/>
  <c r="E35"/>
  <c r="BB31"/>
  <c r="BB29"/>
  <c r="BB27"/>
  <c r="BB25"/>
  <c r="AW31"/>
  <c r="AW29"/>
  <c r="AW27"/>
  <c r="AW25"/>
  <c r="AX30"/>
  <c r="AX28"/>
  <c r="AX26"/>
  <c r="AX24"/>
  <c r="Y29"/>
  <c r="Y27"/>
  <c r="Y25"/>
  <c r="AF28"/>
  <c r="AF26"/>
  <c r="AF24"/>
  <c r="AA28"/>
  <c r="AA26"/>
  <c r="AA24"/>
  <c r="S28"/>
  <c r="S26"/>
  <c r="S24"/>
  <c r="Y30"/>
  <c r="G31"/>
  <c r="AV67" s="1"/>
  <c r="G30"/>
  <c r="G29"/>
  <c r="G28"/>
  <c r="G27"/>
  <c r="G26"/>
  <c r="G25"/>
  <c r="G24"/>
  <c r="AR23"/>
  <c r="AC23"/>
  <c r="N23"/>
  <c r="AR21"/>
  <c r="AC21"/>
  <c r="N21"/>
  <c r="AR19"/>
  <c r="AC19"/>
  <c r="N19"/>
  <c r="B7"/>
  <c r="AY17"/>
  <c r="AY15"/>
  <c r="AM15"/>
  <c r="X17"/>
  <c r="X16"/>
  <c r="G15"/>
  <c r="G16"/>
  <c r="B16" i="10" l="1"/>
  <c r="E58"/>
  <c r="K58"/>
  <c r="H37"/>
  <c r="B37"/>
  <c r="B58"/>
  <c r="H58"/>
  <c r="K37"/>
  <c r="E37"/>
  <c r="E49"/>
  <c r="K49"/>
  <c r="H28"/>
  <c r="B28"/>
  <c r="B49"/>
  <c r="H49"/>
  <c r="K28"/>
  <c r="E28"/>
  <c r="B7"/>
  <c r="E53"/>
  <c r="K53"/>
  <c r="H32"/>
  <c r="B32"/>
  <c r="B53"/>
  <c r="H53"/>
  <c r="K32"/>
  <c r="E32"/>
  <c r="B11"/>
  <c r="E57"/>
  <c r="K57"/>
  <c r="H36"/>
  <c r="B36"/>
  <c r="B57"/>
  <c r="H57"/>
  <c r="K36"/>
  <c r="E36"/>
  <c r="B15"/>
  <c r="E61"/>
  <c r="K61"/>
  <c r="H40"/>
  <c r="B40"/>
  <c r="B61"/>
  <c r="H61"/>
  <c r="K40"/>
  <c r="E40"/>
  <c r="B19"/>
  <c r="K12"/>
  <c r="E7"/>
  <c r="E11"/>
  <c r="E15"/>
  <c r="E19"/>
  <c r="K7"/>
  <c r="K11"/>
  <c r="K15"/>
  <c r="K19"/>
  <c r="E50"/>
  <c r="K50"/>
  <c r="H29"/>
  <c r="B29"/>
  <c r="B8"/>
  <c r="B50"/>
  <c r="H50"/>
  <c r="K29"/>
  <c r="E29"/>
  <c r="B20"/>
  <c r="E62"/>
  <c r="K62"/>
  <c r="H41"/>
  <c r="B41"/>
  <c r="H62"/>
  <c r="K41"/>
  <c r="E41"/>
  <c r="B62"/>
  <c r="B52"/>
  <c r="H52"/>
  <c r="K31"/>
  <c r="E31"/>
  <c r="B10"/>
  <c r="E52"/>
  <c r="K52"/>
  <c r="H31"/>
  <c r="B31"/>
  <c r="B56"/>
  <c r="H56"/>
  <c r="K35"/>
  <c r="E35"/>
  <c r="B14"/>
  <c r="E56"/>
  <c r="K56"/>
  <c r="H35"/>
  <c r="B35"/>
  <c r="H60"/>
  <c r="K39"/>
  <c r="E39"/>
  <c r="B60"/>
  <c r="B18"/>
  <c r="E60"/>
  <c r="K60"/>
  <c r="H39"/>
  <c r="B39"/>
  <c r="E16"/>
  <c r="E20"/>
  <c r="K8"/>
  <c r="K16"/>
  <c r="E10"/>
  <c r="E14"/>
  <c r="E18"/>
  <c r="H8"/>
  <c r="H16"/>
  <c r="H20"/>
  <c r="K10"/>
  <c r="K14"/>
  <c r="K18"/>
  <c r="B12"/>
  <c r="E54"/>
  <c r="K54"/>
  <c r="H33"/>
  <c r="B33"/>
  <c r="B54"/>
  <c r="H54"/>
  <c r="K33"/>
  <c r="E33"/>
  <c r="B51"/>
  <c r="H51"/>
  <c r="K30"/>
  <c r="E30"/>
  <c r="B9"/>
  <c r="E51"/>
  <c r="K51"/>
  <c r="H30"/>
  <c r="B30"/>
  <c r="B55"/>
  <c r="H55"/>
  <c r="K34"/>
  <c r="E34"/>
  <c r="B13"/>
  <c r="E55"/>
  <c r="K55"/>
  <c r="H34"/>
  <c r="B34"/>
  <c r="B59"/>
  <c r="H59"/>
  <c r="K38"/>
  <c r="E38"/>
  <c r="B17"/>
  <c r="E59"/>
  <c r="K59"/>
  <c r="H38"/>
  <c r="B38"/>
  <c r="E12"/>
  <c r="E9"/>
  <c r="E13"/>
  <c r="E17"/>
  <c r="H7"/>
  <c r="H11"/>
  <c r="H15"/>
  <c r="H19"/>
  <c r="K9"/>
  <c r="K13"/>
  <c r="K17"/>
  <c r="D49"/>
  <c r="G28"/>
  <c r="D7"/>
  <c r="G49"/>
  <c r="D28"/>
  <c r="G7"/>
  <c r="A7"/>
  <c r="A49"/>
  <c r="J49"/>
  <c r="A28"/>
  <c r="J7"/>
  <c r="J28"/>
  <c r="A9"/>
  <c r="G51"/>
  <c r="D30"/>
  <c r="G9"/>
  <c r="G30"/>
  <c r="J51"/>
  <c r="A30"/>
  <c r="J9"/>
  <c r="D9"/>
  <c r="D51"/>
  <c r="A51"/>
  <c r="J30"/>
  <c r="D50"/>
  <c r="D8"/>
  <c r="J50"/>
  <c r="A29"/>
  <c r="J29"/>
  <c r="G50"/>
  <c r="D29"/>
  <c r="G8"/>
  <c r="A8"/>
  <c r="J8"/>
  <c r="G29"/>
  <c r="A50"/>
  <c r="A17"/>
  <c r="G59"/>
  <c r="D38"/>
  <c r="G17"/>
  <c r="J59"/>
  <c r="A38"/>
  <c r="J17"/>
  <c r="D59"/>
  <c r="G38"/>
  <c r="D17"/>
  <c r="A59"/>
  <c r="J38"/>
  <c r="A10"/>
  <c r="G52"/>
  <c r="D31"/>
  <c r="J31"/>
  <c r="J52"/>
  <c r="A31"/>
  <c r="J10"/>
  <c r="D10"/>
  <c r="A52"/>
  <c r="G10"/>
  <c r="D52"/>
  <c r="G31"/>
  <c r="A18"/>
  <c r="G60"/>
  <c r="A60"/>
  <c r="D18"/>
  <c r="J60"/>
  <c r="A39"/>
  <c r="J18"/>
  <c r="J39"/>
  <c r="D39"/>
  <c r="G18"/>
  <c r="D60"/>
  <c r="G39"/>
  <c r="A11"/>
  <c r="J53"/>
  <c r="A32"/>
  <c r="J11"/>
  <c r="G53"/>
  <c r="G11"/>
  <c r="A53"/>
  <c r="J32"/>
  <c r="D53"/>
  <c r="G32"/>
  <c r="D11"/>
  <c r="D32"/>
  <c r="A19"/>
  <c r="J61"/>
  <c r="A40"/>
  <c r="J19"/>
  <c r="G19"/>
  <c r="D40"/>
  <c r="A61"/>
  <c r="J40"/>
  <c r="D61"/>
  <c r="G40"/>
  <c r="D19"/>
  <c r="G61"/>
  <c r="A12"/>
  <c r="J54"/>
  <c r="A33"/>
  <c r="G33"/>
  <c r="J12"/>
  <c r="A54"/>
  <c r="J33"/>
  <c r="D54"/>
  <c r="D12"/>
  <c r="G54"/>
  <c r="D33"/>
  <c r="G12"/>
  <c r="A20"/>
  <c r="J62"/>
  <c r="J20"/>
  <c r="D62"/>
  <c r="A62"/>
  <c r="J41"/>
  <c r="D20"/>
  <c r="G41"/>
  <c r="G20"/>
  <c r="G62"/>
  <c r="D41"/>
  <c r="A41"/>
  <c r="A13"/>
  <c r="A55"/>
  <c r="J34"/>
  <c r="A34"/>
  <c r="J55"/>
  <c r="D55"/>
  <c r="G34"/>
  <c r="D13"/>
  <c r="J13"/>
  <c r="G55"/>
  <c r="D34"/>
  <c r="G13"/>
  <c r="A15"/>
  <c r="D57"/>
  <c r="G36"/>
  <c r="D15"/>
  <c r="A57"/>
  <c r="J36"/>
  <c r="G57"/>
  <c r="D36"/>
  <c r="G15"/>
  <c r="J57"/>
  <c r="A36"/>
  <c r="J15"/>
  <c r="A16"/>
  <c r="D58"/>
  <c r="G58"/>
  <c r="D37"/>
  <c r="G16"/>
  <c r="A37"/>
  <c r="J58"/>
  <c r="J16"/>
  <c r="G37"/>
  <c r="A58"/>
  <c r="J37"/>
  <c r="D16"/>
  <c r="A14"/>
  <c r="G14"/>
  <c r="A56"/>
  <c r="D56"/>
  <c r="G35"/>
  <c r="D14"/>
  <c r="G56"/>
  <c r="D35"/>
  <c r="J14"/>
  <c r="J56"/>
  <c r="A35"/>
  <c r="J35"/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<sst xmlns="http://schemas.openxmlformats.org/spreadsheetml/2006/main" count="419" uniqueCount="274">
  <si>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</si>
  <si>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</si>
  <si>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</si>
  <si>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</si>
  <si>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</si>
  <si>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</si>
  <si>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</si>
  <si>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</si>
  <si>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</si>
  <si>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</si>
  <si>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</si>
  <si>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</si>
  <si>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</si>
  <si>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</si>
  <si>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</si>
  <si>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</si>
  <si>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</si>
  <si>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</si>
  <si>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</si>
  <si>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</si>
  <si>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</si>
  <si>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</si>
  <si>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</si>
  <si>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</si>
  <si>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</si>
  <si>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</si>
  <si>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</si>
  <si>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</si>
  <si>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</si>
  <si>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</si>
  <si>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</si>
  <si>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</si>
  <si>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</si>
  <si>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</si>
  <si>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</si>
  <si>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</si>
  <si>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</si>
  <si>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</si>
  <si>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</si>
  <si>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</si>
  <si>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</si>
  <si>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</si>
  <si>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</si>
  <si>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</si>
  <si>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</si>
  <si>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</si>
  <si>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</si>
  <si>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</si>
  <si>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</si>
  <si>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</si>
  <si>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</si>
  <si>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</si>
  <si>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</si>
  <si>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</si>
  <si>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</si>
  <si>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</si>
  <si>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</si>
  <si>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</si>
  <si>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</si>
  <si>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</si>
  <si>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</si>
  <si>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</si>
  <si>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</si>
  <si>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</si>
  <si>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</si>
  <si>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</si>
  <si>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</si>
  <si>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</si>
  <si>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</si>
  <si>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</si>
  <si>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</si>
  <si>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</si>
  <si>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</si>
  <si>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</si>
  <si>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</si>
  <si>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</si>
  <si>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</si>
  <si>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</si>
  <si>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</si>
  <si>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</si>
  <si>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</si>
  <si>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</si>
  <si>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</si>
  <si>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</si>
  <si>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</si>
  <si>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</si>
  <si>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</si>
  <si>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</si>
  <si>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</si>
  <si>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</si>
  <si>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</si>
  <si>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</si>
  <si>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</si>
  <si>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</si>
  <si>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</si>
  <si>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</si>
  <si>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</si>
  <si>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</si>
  <si>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</si>
  <si>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</si>
  <si>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</si>
  <si>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</si>
  <si>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</si>
  <si>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</si>
  <si>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</si>
  <si>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</si>
  <si>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</si>
  <si>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</si>
  <si>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</si>
  <si>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</si>
  <si>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</si>
  <si>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</si>
  <si>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</si>
  <si>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</si>
  <si>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</si>
  <si>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</si>
  <si>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</si>
  <si>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</si>
  <si>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</si>
  <si>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</si>
  <si>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</si>
  <si>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</si>
  <si>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</si>
  <si>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</si>
  <si>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</si>
  <si>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</si>
  <si>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</si>
  <si>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</si>
  <si>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</si>
  <si>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</si>
  <si>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</si>
  <si>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</si>
  <si>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</si>
  <si>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</si>
  <si>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</si>
  <si>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</si>
  <si>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</si>
  <si>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</si>
  <si>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</si>
  <si>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</si>
  <si>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</si>
  <si>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</si>
  <si>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</si>
  <si>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</si>
  <si>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</si>
  <si>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</si>
  <si>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</si>
  <si>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</si>
  <si>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</si>
  <si>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</si>
  <si>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</si>
  <si>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</si>
  <si>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</si>
  <si>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</si>
  <si>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</si>
  <si>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</si>
  <si>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</si>
  <si>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</si>
  <si>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</si>
  <si>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</si>
  <si>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</si>
  <si>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</si>
  <si>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</si>
  <si>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</si>
  <si>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</si>
  <si>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</si>
  <si>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</si>
  <si>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</si>
  <si>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</si>
  <si>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</si>
  <si>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</si>
  <si>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みつわ台クラブ</t>
    <rPh sb="3" eb="4">
      <t>ダイ</t>
    </rPh>
    <phoneticPr fontId="2"/>
  </si>
  <si>
    <t>ミツワダイクラブ</t>
    <phoneticPr fontId="2"/>
  </si>
  <si>
    <t>千葉市稲毛区</t>
    <rPh sb="0" eb="3">
      <t>チバシ</t>
    </rPh>
    <rPh sb="3" eb="6">
      <t>イナゲク</t>
    </rPh>
    <phoneticPr fontId="2"/>
  </si>
  <si>
    <t>総武本</t>
    <rPh sb="0" eb="3">
      <t>ソウブホン</t>
    </rPh>
    <phoneticPr fontId="2"/>
  </si>
  <si>
    <t>都賀</t>
    <rPh sb="0" eb="2">
      <t>ツガ</t>
    </rPh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</si>
  <si>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</si>
  <si>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</si>
  <si>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サガワ</t>
    <phoneticPr fontId="2"/>
  </si>
  <si>
    <t>ノブオ</t>
    <phoneticPr fontId="2"/>
  </si>
  <si>
    <t>２６３</t>
    <phoneticPr fontId="2"/>
  </si>
  <si>
    <t>０００２</t>
    <phoneticPr fontId="2"/>
  </si>
  <si>
    <t>０４３</t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</si>
  <si>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</si>
  <si>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</si>
  <si>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カラキ</t>
    <phoneticPr fontId="2"/>
  </si>
  <si>
    <t>サアヤ</t>
    <phoneticPr fontId="2"/>
  </si>
  <si>
    <t>0399372</t>
    <phoneticPr fontId="2"/>
  </si>
  <si>
    <t>0200608</t>
    <phoneticPr fontId="2"/>
  </si>
  <si>
    <t>264</t>
    <phoneticPr fontId="2"/>
  </si>
  <si>
    <t>0036</t>
    <phoneticPr fontId="2"/>
  </si>
  <si>
    <t>043</t>
    <phoneticPr fontId="2"/>
  </si>
  <si>
    <t>421</t>
    <phoneticPr fontId="2"/>
  </si>
  <si>
    <t>3889</t>
    <phoneticPr fontId="2"/>
  </si>
  <si>
    <t>421</t>
    <phoneticPr fontId="2"/>
  </si>
  <si>
    <t>3889</t>
    <phoneticPr fontId="2"/>
  </si>
  <si>
    <t>090</t>
    <phoneticPr fontId="2"/>
  </si>
  <si>
    <t>5574</t>
    <phoneticPr fontId="2"/>
  </si>
  <si>
    <t>5121</t>
    <phoneticPr fontId="2"/>
  </si>
  <si>
    <t>263</t>
    <phoneticPr fontId="2"/>
  </si>
  <si>
    <t>0003</t>
    <phoneticPr fontId="2"/>
  </si>
  <si>
    <t>千葉県千葉市稲毛区小深町90-229</t>
    <rPh sb="0" eb="3">
      <t>チバケン</t>
    </rPh>
    <rPh sb="3" eb="9">
      <t>チバシイナゲク</t>
    </rPh>
    <rPh sb="9" eb="12">
      <t>コブケチョウ</t>
    </rPh>
    <phoneticPr fontId="2"/>
  </si>
  <si>
    <t>千葉県千葉市稲毛区山王町109-6</t>
    <rPh sb="0" eb="3">
      <t>チバケン</t>
    </rPh>
    <rPh sb="3" eb="9">
      <t>チバシイナゲク</t>
    </rPh>
    <rPh sb="9" eb="12">
      <t>サンノウチョウ</t>
    </rPh>
    <phoneticPr fontId="2"/>
  </si>
  <si>
    <t>千葉県千葉市若葉区殿台町233-2</t>
    <rPh sb="0" eb="3">
      <t>チバケン</t>
    </rPh>
    <rPh sb="3" eb="6">
      <t>チバシ</t>
    </rPh>
    <rPh sb="6" eb="9">
      <t>ワカバク</t>
    </rPh>
    <rPh sb="9" eb="11">
      <t>デンダイ</t>
    </rPh>
    <rPh sb="11" eb="12">
      <t>チョウ</t>
    </rPh>
    <phoneticPr fontId="2"/>
  </si>
  <si>
    <t>0448886</t>
    <phoneticPr fontId="2"/>
  </si>
  <si>
    <t>根井</t>
    <rPh sb="0" eb="2">
      <t>ネイ</t>
    </rPh>
    <phoneticPr fontId="2"/>
  </si>
  <si>
    <t>さとみ</t>
    <phoneticPr fontId="2"/>
  </si>
  <si>
    <t>ネイ</t>
    <phoneticPr fontId="2"/>
  </si>
  <si>
    <t>サトミ</t>
    <phoneticPr fontId="2"/>
  </si>
  <si>
    <t>佐藤</t>
    <rPh sb="0" eb="2">
      <t>サトウ</t>
    </rPh>
    <phoneticPr fontId="2"/>
  </si>
  <si>
    <t>舞</t>
    <rPh sb="0" eb="1">
      <t>マイ</t>
    </rPh>
    <phoneticPr fontId="2"/>
  </si>
  <si>
    <t>サトウ</t>
    <phoneticPr fontId="2"/>
  </si>
  <si>
    <t>マイ</t>
    <phoneticPr fontId="2"/>
  </si>
  <si>
    <t>木戸</t>
    <rPh sb="0" eb="2">
      <t>キド</t>
    </rPh>
    <phoneticPr fontId="2"/>
  </si>
  <si>
    <t>綾乃</t>
    <rPh sb="0" eb="2">
      <t>アヤノ</t>
    </rPh>
    <phoneticPr fontId="2"/>
  </si>
  <si>
    <t>キド</t>
    <phoneticPr fontId="2"/>
  </si>
  <si>
    <t>アヤノ</t>
    <phoneticPr fontId="2"/>
  </si>
  <si>
    <t>0021</t>
    <phoneticPr fontId="2"/>
  </si>
  <si>
    <t>千葉県千葉市若葉区若松町420-101</t>
    <rPh sb="0" eb="3">
      <t>チバケン</t>
    </rPh>
    <rPh sb="3" eb="9">
      <t>チバシワカバク</t>
    </rPh>
    <rPh sb="9" eb="12">
      <t>ワカマツチョウ</t>
    </rPh>
    <phoneticPr fontId="2"/>
  </si>
  <si>
    <t>mitsuwadai.v.c@gmail.com</t>
    <phoneticPr fontId="2"/>
  </si>
  <si>
    <t>①</t>
    <phoneticPr fontId="2"/>
  </si>
  <si>
    <t>岩橋</t>
    <rPh sb="0" eb="2">
      <t>イワハシ</t>
    </rPh>
    <phoneticPr fontId="2"/>
  </si>
  <si>
    <t>倖香音</t>
    <rPh sb="0" eb="1">
      <t>コウ</t>
    </rPh>
    <rPh sb="1" eb="3">
      <t>コウネ</t>
    </rPh>
    <phoneticPr fontId="2"/>
  </si>
  <si>
    <t>イワハシ</t>
    <phoneticPr fontId="2"/>
  </si>
  <si>
    <t>ココネ</t>
    <phoneticPr fontId="2"/>
  </si>
  <si>
    <t>渡邊</t>
    <rPh sb="0" eb="2">
      <t>ワタナベ</t>
    </rPh>
    <phoneticPr fontId="2"/>
  </si>
  <si>
    <t>雛乃</t>
    <rPh sb="0" eb="1">
      <t>ヒナ</t>
    </rPh>
    <rPh sb="1" eb="2">
      <t>ノ</t>
    </rPh>
    <phoneticPr fontId="2"/>
  </si>
  <si>
    <t>ワタナベ</t>
    <phoneticPr fontId="2"/>
  </si>
  <si>
    <t>ヒナノ</t>
    <phoneticPr fontId="2"/>
  </si>
  <si>
    <t>ハナモト</t>
    <phoneticPr fontId="2"/>
  </si>
  <si>
    <t>ユウネ</t>
    <phoneticPr fontId="2"/>
  </si>
  <si>
    <t>花本</t>
    <rPh sb="0" eb="2">
      <t>ハナモト</t>
    </rPh>
    <phoneticPr fontId="2"/>
  </si>
  <si>
    <t>優音</t>
    <rPh sb="0" eb="1">
      <t>ユウ</t>
    </rPh>
    <rPh sb="1" eb="2">
      <t>ネ</t>
    </rPh>
    <phoneticPr fontId="2"/>
  </si>
  <si>
    <t>コンドウ</t>
    <phoneticPr fontId="2"/>
  </si>
  <si>
    <t>サクラ</t>
    <phoneticPr fontId="2"/>
  </si>
  <si>
    <t>近藤</t>
    <rPh sb="0" eb="2">
      <t>コンドウ</t>
    </rPh>
    <phoneticPr fontId="2"/>
  </si>
  <si>
    <t>櫻</t>
    <rPh sb="0" eb="1">
      <t>サクラ</t>
    </rPh>
    <phoneticPr fontId="2"/>
  </si>
  <si>
    <t>BUYANDELGER</t>
    <phoneticPr fontId="2"/>
  </si>
  <si>
    <t>NANDIN</t>
    <phoneticPr fontId="2"/>
  </si>
  <si>
    <t>ブヤンデルゲル</t>
    <phoneticPr fontId="2"/>
  </si>
  <si>
    <t>ナンディン</t>
    <phoneticPr fontId="2"/>
  </si>
  <si>
    <t>杏奈</t>
    <rPh sb="0" eb="2">
      <t>アンナ</t>
    </rPh>
    <phoneticPr fontId="2"/>
  </si>
  <si>
    <t>アンナ</t>
    <phoneticPr fontId="2"/>
  </si>
  <si>
    <t>マヤマ</t>
    <phoneticPr fontId="2"/>
  </si>
  <si>
    <t>サユ</t>
    <phoneticPr fontId="2"/>
  </si>
  <si>
    <t>間山</t>
    <rPh sb="0" eb="2">
      <t>マヤマ</t>
    </rPh>
    <phoneticPr fontId="2"/>
  </si>
  <si>
    <t>紗有</t>
    <rPh sb="0" eb="2">
      <t>サユウ</t>
    </rPh>
    <phoneticPr fontId="2"/>
  </si>
  <si>
    <t>カエ</t>
    <phoneticPr fontId="2"/>
  </si>
  <si>
    <t>花咲</t>
    <rPh sb="0" eb="1">
      <t>ハナ</t>
    </rPh>
    <rPh sb="1" eb="2">
      <t>サ</t>
    </rPh>
    <phoneticPr fontId="2"/>
  </si>
  <si>
    <t>マツウワ</t>
    <phoneticPr fontId="2"/>
  </si>
  <si>
    <t>ハル</t>
    <phoneticPr fontId="2"/>
  </si>
  <si>
    <t>松浦</t>
    <rPh sb="0" eb="2">
      <t>マツウラ</t>
    </rPh>
    <phoneticPr fontId="2"/>
  </si>
  <si>
    <t>花季</t>
    <rPh sb="0" eb="1">
      <t>ハナ</t>
    </rPh>
    <rPh sb="1" eb="2">
      <t>キ</t>
    </rPh>
    <phoneticPr fontId="2"/>
  </si>
  <si>
    <t>楓</t>
    <rPh sb="0" eb="1">
      <t>カエデ</t>
    </rPh>
    <phoneticPr fontId="2"/>
  </si>
  <si>
    <t>カエデ</t>
    <phoneticPr fontId="2"/>
  </si>
  <si>
    <t>マツモト</t>
    <phoneticPr fontId="2"/>
  </si>
  <si>
    <t>カホ</t>
    <phoneticPr fontId="2"/>
  </si>
  <si>
    <t>松本</t>
    <rPh sb="0" eb="2">
      <t>マツモト</t>
    </rPh>
    <phoneticPr fontId="2"/>
  </si>
  <si>
    <t>華歩</t>
    <rPh sb="0" eb="2">
      <t>カホ</t>
    </rPh>
    <phoneticPr fontId="2"/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</si>
  <si>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</si>
  <si>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千葉市立星久喜小学校</t>
    <rPh sb="0" eb="4">
      <t>チバシリツ</t>
    </rPh>
    <rPh sb="4" eb="10">
      <t>ホシクキショウガッコウ</t>
    </rPh>
    <phoneticPr fontId="2"/>
  </si>
  <si>
    <t>千葉市立大椎小学校</t>
    <rPh sb="0" eb="4">
      <t>チバシリツ</t>
    </rPh>
    <rPh sb="4" eb="6">
      <t>オオシイ</t>
    </rPh>
    <rPh sb="6" eb="9">
      <t>ショウガッコウ</t>
    </rPh>
    <phoneticPr fontId="2"/>
  </si>
  <si>
    <t>千葉市立若松小学校</t>
    <rPh sb="0" eb="4">
      <t>チバシリツ</t>
    </rPh>
    <rPh sb="4" eb="7">
      <t>ワカマツショウ</t>
    </rPh>
    <rPh sb="7" eb="9">
      <t>ガッコウ</t>
    </rPh>
    <phoneticPr fontId="2"/>
  </si>
  <si>
    <t>千葉市立都賀の台小学校</t>
    <rPh sb="0" eb="4">
      <t>チバシリツ</t>
    </rPh>
    <rPh sb="4" eb="6">
      <t>ツガ</t>
    </rPh>
    <rPh sb="7" eb="8">
      <t>ダイ</t>
    </rPh>
    <rPh sb="8" eb="11">
      <t>ショウガッコウ</t>
    </rPh>
    <phoneticPr fontId="2"/>
  </si>
  <si>
    <t>千葉市立みつわ台北小学校</t>
    <rPh sb="0" eb="4">
      <t>チバシリツ</t>
    </rPh>
    <rPh sb="7" eb="12">
      <t>ダイキタショウガッコウ</t>
    </rPh>
    <phoneticPr fontId="2"/>
  </si>
  <si>
    <t>千葉市立北貝塚小学校</t>
    <rPh sb="0" eb="4">
      <t>チバシリツ</t>
    </rPh>
    <rPh sb="4" eb="7">
      <t>キタカイヅカ</t>
    </rPh>
    <rPh sb="7" eb="10">
      <t>ショウガッコウ</t>
    </rPh>
    <phoneticPr fontId="2"/>
  </si>
  <si>
    <t>千葉市立若松小学校</t>
    <rPh sb="0" eb="4">
      <t>チバシリツ</t>
    </rPh>
    <rPh sb="4" eb="9">
      <t>ワカマツショウガッコウ</t>
    </rPh>
    <phoneticPr fontId="2"/>
  </si>
  <si>
    <t>千葉市立桜木小学校</t>
    <rPh sb="0" eb="4">
      <t>チバシリツ</t>
    </rPh>
    <rPh sb="4" eb="9">
      <t>サクラギショウガッコウ</t>
    </rPh>
    <phoneticPr fontId="2"/>
  </si>
  <si>
    <t>千葉市立若松小学校</t>
    <rPh sb="0" eb="9">
      <t>チバシリツワカマツショウガッコウ</t>
    </rPh>
    <phoneticPr fontId="2"/>
  </si>
  <si>
    <t>女</t>
    <rPh sb="0" eb="1">
      <t>オンナ</t>
    </rPh>
    <phoneticPr fontId="2"/>
  </si>
  <si>
    <t>043</t>
    <phoneticPr fontId="2"/>
  </si>
  <si>
    <t>356</t>
    <phoneticPr fontId="2"/>
  </si>
  <si>
    <t>8068</t>
    <phoneticPr fontId="2"/>
  </si>
  <si>
    <t>みつわ台クラブの６年生はこの関東大会が公式戦最後の試合となります。
思い出に残る大会となります様、全力で戦うことを期待します。</t>
    <rPh sb="9" eb="11">
      <t>ネンセイ</t>
    </rPh>
    <rPh sb="14" eb="16">
      <t>カントウ</t>
    </rPh>
    <rPh sb="16" eb="18">
      <t>タイカイ</t>
    </rPh>
    <rPh sb="19" eb="22">
      <t>コウシキセン</t>
    </rPh>
    <rPh sb="22" eb="24">
      <t>サイゴ</t>
    </rPh>
    <rPh sb="25" eb="27">
      <t>シアイ</t>
    </rPh>
    <rPh sb="34" eb="35">
      <t>オモ</t>
    </rPh>
    <rPh sb="36" eb="37">
      <t>デ</t>
    </rPh>
    <rPh sb="38" eb="39">
      <t>ノコ</t>
    </rPh>
    <rPh sb="40" eb="42">
      <t>タイカイ</t>
    </rPh>
    <rPh sb="47" eb="48">
      <t>ヨウ</t>
    </rPh>
    <rPh sb="49" eb="51">
      <t>ゼンリョク</t>
    </rPh>
    <rPh sb="52" eb="53">
      <t>タタカ</t>
    </rPh>
    <rPh sb="57" eb="59">
      <t>キタイ</t>
    </rPh>
    <phoneticPr fontId="2"/>
  </si>
</sst>
</file>

<file path=xl/styles.xml><?xml version="1.0" encoding="utf-8"?>
<styleSheet xmlns="http://schemas.openxmlformats.org/spreadsheetml/2006/main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top"/>
      <protection locked="0"/>
    </xf>
  </cellStyleXfs>
  <cellXfs count="5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5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6" fillId="0" borderId="4" xfId="3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suwadai.v.c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BD56"/>
  <sheetViews>
    <sheetView showGridLines="0" tabSelected="1" view="pageBreakPreview" zoomScaleNormal="100" workbookViewId="0">
      <selection activeCell="J7" sqref="J7:L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2" t="s">
        <v>108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</row>
    <row r="2" spans="1:56" ht="14.45" customHeight="1">
      <c r="A2" s="153" t="s">
        <v>112</v>
      </c>
      <c r="B2" s="154"/>
      <c r="C2" s="155" t="s">
        <v>172</v>
      </c>
      <c r="D2" s="156"/>
      <c r="E2" s="156"/>
      <c r="F2" s="156"/>
      <c r="G2" s="156"/>
      <c r="H2" s="156"/>
      <c r="I2" s="157"/>
      <c r="J2" s="180" t="s">
        <v>170</v>
      </c>
      <c r="K2" s="287"/>
      <c r="L2" s="287"/>
      <c r="M2" s="287"/>
      <c r="N2" s="287"/>
      <c r="O2" s="288"/>
      <c r="P2" s="180" t="s">
        <v>96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4" t="s">
        <v>123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0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8" t="s">
        <v>113</v>
      </c>
      <c r="B3" s="159"/>
      <c r="C3" s="160" t="s">
        <v>171</v>
      </c>
      <c r="D3" s="161"/>
      <c r="E3" s="161"/>
      <c r="F3" s="161"/>
      <c r="G3" s="161"/>
      <c r="H3" s="161"/>
      <c r="I3" s="162"/>
      <c r="J3" s="284" t="s">
        <v>91</v>
      </c>
      <c r="K3" s="285"/>
      <c r="L3" s="285"/>
      <c r="M3" s="285"/>
      <c r="N3" s="285"/>
      <c r="O3" s="286"/>
      <c r="P3" s="182" t="s">
        <v>173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301" t="s">
        <v>130</v>
      </c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2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97" t="s">
        <v>114</v>
      </c>
      <c r="B4" s="298"/>
      <c r="C4" s="289">
        <v>430852586</v>
      </c>
      <c r="D4" s="290"/>
      <c r="E4" s="290"/>
      <c r="F4" s="290"/>
      <c r="G4" s="290"/>
      <c r="H4" s="290"/>
      <c r="I4" s="291"/>
      <c r="J4" s="176" t="s">
        <v>110</v>
      </c>
      <c r="K4" s="177"/>
      <c r="L4" s="177"/>
      <c r="M4" s="177"/>
      <c r="N4" s="177"/>
      <c r="O4" s="178"/>
      <c r="P4" s="209" t="s">
        <v>93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99" t="s">
        <v>109</v>
      </c>
      <c r="B5" s="300"/>
      <c r="C5" s="292"/>
      <c r="D5" s="293"/>
      <c r="E5" s="293"/>
      <c r="F5" s="293"/>
      <c r="G5" s="293"/>
      <c r="H5" s="293"/>
      <c r="I5" s="294"/>
      <c r="J5" s="179">
        <v>120101</v>
      </c>
      <c r="K5" s="179"/>
      <c r="L5" s="179"/>
      <c r="M5" s="179"/>
      <c r="N5" s="179"/>
      <c r="O5" s="179"/>
      <c r="P5" s="211" t="s">
        <v>174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3" t="s">
        <v>175</v>
      </c>
      <c r="AF5" s="212"/>
      <c r="AG5" s="212"/>
      <c r="AH5" s="212"/>
      <c r="AI5" s="212"/>
      <c r="AJ5" s="212"/>
      <c r="AK5" s="214"/>
      <c r="AL5" s="214"/>
      <c r="AM5" s="214"/>
      <c r="AN5" s="214"/>
      <c r="AO5" s="214"/>
      <c r="AP5" s="214"/>
      <c r="AQ5" s="214"/>
      <c r="AR5" s="214"/>
      <c r="AS5" s="215"/>
      <c r="AT5" s="33"/>
      <c r="AV5" s="22"/>
      <c r="AW5"/>
    </row>
    <row r="6" spans="1:56" ht="22.5" customHeight="1">
      <c r="A6" s="295" t="s">
        <v>80</v>
      </c>
      <c r="B6" s="296"/>
      <c r="C6" s="163" t="s">
        <v>105</v>
      </c>
      <c r="D6" s="164"/>
      <c r="E6" s="173" t="s">
        <v>106</v>
      </c>
      <c r="F6" s="174"/>
      <c r="G6" s="170" t="s">
        <v>81</v>
      </c>
      <c r="H6" s="170"/>
      <c r="I6" s="170"/>
      <c r="J6" s="170" t="s">
        <v>2</v>
      </c>
      <c r="K6" s="170"/>
      <c r="L6" s="170"/>
      <c r="M6" s="170" t="s">
        <v>3</v>
      </c>
      <c r="N6" s="170"/>
      <c r="O6" s="170"/>
      <c r="P6" s="210" t="s">
        <v>94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95</v>
      </c>
      <c r="AL6" s="220"/>
      <c r="AM6" s="220"/>
      <c r="AN6" s="220"/>
      <c r="AO6" s="220"/>
      <c r="AP6" s="220"/>
      <c r="AQ6" s="220"/>
      <c r="AR6" s="220"/>
      <c r="AS6" s="220"/>
      <c r="AT6" s="34" t="s">
        <v>115</v>
      </c>
    </row>
    <row r="7" spans="1:56" ht="13.5" customHeight="1">
      <c r="A7" s="295"/>
      <c r="B7" s="296"/>
      <c r="C7" s="125" t="s">
        <v>178</v>
      </c>
      <c r="D7" s="126"/>
      <c r="E7" s="127" t="s">
        <v>179</v>
      </c>
      <c r="F7" s="128"/>
      <c r="G7" s="172">
        <v>508441821</v>
      </c>
      <c r="H7" s="172"/>
      <c r="I7" s="172"/>
      <c r="J7" s="172">
        <v>9317</v>
      </c>
      <c r="K7" s="172"/>
      <c r="L7" s="172"/>
      <c r="M7" s="171" t="s">
        <v>188</v>
      </c>
      <c r="N7" s="172"/>
      <c r="O7" s="172"/>
      <c r="P7" s="216" t="s">
        <v>7</v>
      </c>
      <c r="Q7" s="217"/>
      <c r="R7" s="201" t="s">
        <v>180</v>
      </c>
      <c r="S7" s="202"/>
      <c r="T7" s="202"/>
      <c r="U7" s="202"/>
      <c r="V7" s="27" t="s">
        <v>8</v>
      </c>
      <c r="W7" s="260" t="s">
        <v>181</v>
      </c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35" t="s">
        <v>9</v>
      </c>
      <c r="AL7" s="102" t="s">
        <v>182</v>
      </c>
      <c r="AM7" s="103"/>
      <c r="AN7" s="103"/>
      <c r="AO7" s="103"/>
      <c r="AP7" s="103"/>
      <c r="AQ7" s="103"/>
      <c r="AR7" s="103"/>
      <c r="AS7" s="36" t="s">
        <v>10</v>
      </c>
      <c r="AT7" s="96">
        <v>74</v>
      </c>
    </row>
    <row r="8" spans="1:56" ht="18" customHeight="1">
      <c r="A8" s="295"/>
      <c r="B8" s="296"/>
      <c r="C8" s="129" t="s">
        <v>176</v>
      </c>
      <c r="D8" s="130"/>
      <c r="E8" s="131" t="s">
        <v>177</v>
      </c>
      <c r="F8" s="132"/>
      <c r="G8" s="172"/>
      <c r="H8" s="172"/>
      <c r="I8" s="172"/>
      <c r="J8" s="172"/>
      <c r="K8" s="172"/>
      <c r="L8" s="172"/>
      <c r="M8" s="172"/>
      <c r="N8" s="172"/>
      <c r="O8" s="172"/>
      <c r="P8" s="218" t="s">
        <v>202</v>
      </c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04" t="s">
        <v>194</v>
      </c>
      <c r="AL8" s="105"/>
      <c r="AM8" s="105"/>
      <c r="AN8" s="105"/>
      <c r="AO8" s="37" t="s">
        <v>11</v>
      </c>
      <c r="AP8" s="106" t="s">
        <v>195</v>
      </c>
      <c r="AQ8" s="105"/>
      <c r="AR8" s="105"/>
      <c r="AS8" s="107"/>
      <c r="AT8" s="96"/>
    </row>
    <row r="9" spans="1:56" ht="14.45" customHeight="1">
      <c r="A9" s="142" t="s">
        <v>82</v>
      </c>
      <c r="B9" s="175"/>
      <c r="C9" s="125" t="s">
        <v>185</v>
      </c>
      <c r="D9" s="126"/>
      <c r="E9" s="127" t="s">
        <v>186</v>
      </c>
      <c r="F9" s="128"/>
      <c r="G9" s="172">
        <v>505388132</v>
      </c>
      <c r="H9" s="172"/>
      <c r="I9" s="172"/>
      <c r="J9" s="172"/>
      <c r="K9" s="172"/>
      <c r="L9" s="172"/>
      <c r="M9" s="228" t="s">
        <v>187</v>
      </c>
      <c r="N9" s="172"/>
      <c r="O9" s="172"/>
      <c r="P9" s="216" t="s">
        <v>7</v>
      </c>
      <c r="Q9" s="217"/>
      <c r="R9" s="201" t="s">
        <v>189</v>
      </c>
      <c r="S9" s="202"/>
      <c r="T9" s="202"/>
      <c r="U9" s="202"/>
      <c r="V9" s="27" t="s">
        <v>8</v>
      </c>
      <c r="W9" s="260" t="s">
        <v>190</v>
      </c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3"/>
      <c r="AK9" s="35" t="s">
        <v>116</v>
      </c>
      <c r="AL9" s="102" t="s">
        <v>191</v>
      </c>
      <c r="AM9" s="103"/>
      <c r="AN9" s="103"/>
      <c r="AO9" s="103"/>
      <c r="AP9" s="103"/>
      <c r="AQ9" s="103"/>
      <c r="AR9" s="103"/>
      <c r="AS9" s="36" t="s">
        <v>117</v>
      </c>
      <c r="AT9" s="97">
        <v>29</v>
      </c>
    </row>
    <row r="10" spans="1:56" ht="18" customHeight="1">
      <c r="A10" s="142"/>
      <c r="B10" s="175"/>
      <c r="C10" s="129" t="s">
        <v>183</v>
      </c>
      <c r="D10" s="130"/>
      <c r="E10" s="131" t="s">
        <v>184</v>
      </c>
      <c r="F10" s="132"/>
      <c r="G10" s="172"/>
      <c r="H10" s="172"/>
      <c r="I10" s="172"/>
      <c r="J10" s="172"/>
      <c r="K10" s="172"/>
      <c r="L10" s="172"/>
      <c r="M10" s="172"/>
      <c r="N10" s="172"/>
      <c r="O10" s="172"/>
      <c r="P10" s="218" t="s">
        <v>203</v>
      </c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6"/>
      <c r="AK10" s="104" t="s">
        <v>192</v>
      </c>
      <c r="AL10" s="105"/>
      <c r="AM10" s="105"/>
      <c r="AN10" s="105"/>
      <c r="AO10" s="37" t="s">
        <v>118</v>
      </c>
      <c r="AP10" s="106" t="s">
        <v>193</v>
      </c>
      <c r="AQ10" s="105"/>
      <c r="AR10" s="105"/>
      <c r="AS10" s="107"/>
      <c r="AT10" s="97"/>
    </row>
    <row r="11" spans="1:56" ht="14.45" customHeight="1">
      <c r="A11" s="142" t="s">
        <v>83</v>
      </c>
      <c r="B11" s="175"/>
      <c r="C11" s="125" t="s">
        <v>207</v>
      </c>
      <c r="D11" s="126"/>
      <c r="E11" s="127" t="s">
        <v>208</v>
      </c>
      <c r="F11" s="128"/>
      <c r="G11" s="172">
        <v>520773538</v>
      </c>
      <c r="H11" s="172"/>
      <c r="I11" s="172"/>
      <c r="J11" s="172"/>
      <c r="K11" s="172"/>
      <c r="L11" s="172"/>
      <c r="M11" s="228" t="s">
        <v>204</v>
      </c>
      <c r="N11" s="172"/>
      <c r="O11" s="172"/>
      <c r="P11" s="216" t="s">
        <v>7</v>
      </c>
      <c r="Q11" s="217"/>
      <c r="R11" s="201" t="s">
        <v>199</v>
      </c>
      <c r="S11" s="202"/>
      <c r="T11" s="202"/>
      <c r="U11" s="202"/>
      <c r="V11" s="27" t="s">
        <v>8</v>
      </c>
      <c r="W11" s="260" t="s">
        <v>200</v>
      </c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3"/>
      <c r="AK11" s="35" t="s">
        <v>116</v>
      </c>
      <c r="AL11" s="102" t="s">
        <v>270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43</v>
      </c>
    </row>
    <row r="12" spans="1:56" ht="18" customHeight="1">
      <c r="A12" s="142"/>
      <c r="B12" s="175"/>
      <c r="C12" s="129" t="s">
        <v>205</v>
      </c>
      <c r="D12" s="130"/>
      <c r="E12" s="131" t="s">
        <v>206</v>
      </c>
      <c r="F12" s="132"/>
      <c r="G12" s="172"/>
      <c r="H12" s="172"/>
      <c r="I12" s="172"/>
      <c r="J12" s="172"/>
      <c r="K12" s="172"/>
      <c r="L12" s="172"/>
      <c r="M12" s="172"/>
      <c r="N12" s="172"/>
      <c r="O12" s="172"/>
      <c r="P12" s="218" t="s">
        <v>201</v>
      </c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6"/>
      <c r="AK12" s="104" t="s">
        <v>271</v>
      </c>
      <c r="AL12" s="105"/>
      <c r="AM12" s="105"/>
      <c r="AN12" s="105"/>
      <c r="AO12" s="37" t="s">
        <v>118</v>
      </c>
      <c r="AP12" s="106" t="s">
        <v>272</v>
      </c>
      <c r="AQ12" s="105"/>
      <c r="AR12" s="105"/>
      <c r="AS12" s="107"/>
      <c r="AT12" s="97"/>
    </row>
    <row r="13" spans="1:56" ht="15" customHeight="1">
      <c r="A13" s="142" t="s">
        <v>84</v>
      </c>
      <c r="B13" s="175"/>
      <c r="C13" s="235" t="s">
        <v>211</v>
      </c>
      <c r="D13" s="236"/>
      <c r="E13" s="271" t="s">
        <v>212</v>
      </c>
      <c r="F13" s="272"/>
      <c r="G13" s="270"/>
      <c r="H13" s="270"/>
      <c r="I13" s="270"/>
      <c r="J13" s="270"/>
      <c r="K13" s="270"/>
      <c r="L13" s="270"/>
      <c r="M13" s="270"/>
      <c r="N13" s="270"/>
      <c r="O13" s="270"/>
      <c r="P13" s="24"/>
      <c r="Q13" s="25"/>
      <c r="R13" s="227"/>
      <c r="S13" s="227"/>
      <c r="T13" s="227"/>
      <c r="U13" s="227"/>
      <c r="V13" s="26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34"/>
      <c r="AK13" s="38"/>
      <c r="AL13" s="229"/>
      <c r="AM13" s="229"/>
      <c r="AN13" s="229"/>
      <c r="AO13" s="229"/>
      <c r="AP13" s="229"/>
      <c r="AQ13" s="229"/>
      <c r="AR13" s="229"/>
      <c r="AS13" s="39"/>
      <c r="AT13" s="98"/>
    </row>
    <row r="14" spans="1:56" ht="18" customHeight="1">
      <c r="A14" s="142"/>
      <c r="B14" s="175"/>
      <c r="C14" s="258" t="s">
        <v>209</v>
      </c>
      <c r="D14" s="259"/>
      <c r="E14" s="261" t="s">
        <v>210</v>
      </c>
      <c r="F14" s="262"/>
      <c r="G14" s="270"/>
      <c r="H14" s="270"/>
      <c r="I14" s="270"/>
      <c r="J14" s="270"/>
      <c r="K14" s="270"/>
      <c r="L14" s="270"/>
      <c r="M14" s="270"/>
      <c r="N14" s="270"/>
      <c r="O14" s="270"/>
      <c r="P14" s="221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3"/>
      <c r="AK14" s="224"/>
      <c r="AL14" s="225"/>
      <c r="AM14" s="225"/>
      <c r="AN14" s="225"/>
      <c r="AO14" s="40"/>
      <c r="AP14" s="225"/>
      <c r="AQ14" s="225"/>
      <c r="AR14" s="225"/>
      <c r="AS14" s="226"/>
      <c r="AT14" s="98"/>
    </row>
    <row r="15" spans="1:56" ht="15" customHeight="1">
      <c r="A15" s="273" t="s">
        <v>97</v>
      </c>
      <c r="B15" s="175"/>
      <c r="C15" s="125" t="s">
        <v>215</v>
      </c>
      <c r="D15" s="126"/>
      <c r="E15" s="127" t="s">
        <v>216</v>
      </c>
      <c r="F15" s="128"/>
      <c r="G15" s="165" t="s">
        <v>168</v>
      </c>
      <c r="H15" s="166"/>
      <c r="I15" s="167"/>
      <c r="J15" s="203" t="s">
        <v>219</v>
      </c>
      <c r="K15" s="204"/>
      <c r="L15" s="204"/>
      <c r="M15" s="204"/>
      <c r="N15" s="204"/>
      <c r="O15" s="205"/>
      <c r="P15" s="216" t="s">
        <v>7</v>
      </c>
      <c r="Q15" s="217"/>
      <c r="R15" s="263" t="s">
        <v>189</v>
      </c>
      <c r="S15" s="202"/>
      <c r="T15" s="202"/>
      <c r="U15" s="202"/>
      <c r="V15" s="27" t="s">
        <v>8</v>
      </c>
      <c r="W15" s="191" t="s">
        <v>217</v>
      </c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3"/>
      <c r="AK15" s="35" t="s">
        <v>116</v>
      </c>
      <c r="AL15" s="102" t="s">
        <v>196</v>
      </c>
      <c r="AM15" s="103"/>
      <c r="AN15" s="103"/>
      <c r="AO15" s="103"/>
      <c r="AP15" s="103"/>
      <c r="AQ15" s="103"/>
      <c r="AR15" s="103"/>
      <c r="AS15" s="36" t="s">
        <v>117</v>
      </c>
      <c r="AT15" s="97"/>
    </row>
    <row r="16" spans="1:56" ht="18" customHeight="1">
      <c r="A16" s="142"/>
      <c r="B16" s="175"/>
      <c r="C16" s="129" t="s">
        <v>213</v>
      </c>
      <c r="D16" s="130"/>
      <c r="E16" s="131" t="s">
        <v>214</v>
      </c>
      <c r="F16" s="132"/>
      <c r="G16" s="168"/>
      <c r="H16" s="169"/>
      <c r="I16" s="159"/>
      <c r="J16" s="206"/>
      <c r="K16" s="207"/>
      <c r="L16" s="207"/>
      <c r="M16" s="207"/>
      <c r="N16" s="207"/>
      <c r="O16" s="208"/>
      <c r="P16" s="194" t="s">
        <v>218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6"/>
      <c r="AK16" s="104" t="s">
        <v>197</v>
      </c>
      <c r="AL16" s="105"/>
      <c r="AM16" s="105"/>
      <c r="AN16" s="105"/>
      <c r="AO16" s="37" t="s">
        <v>118</v>
      </c>
      <c r="AP16" s="106" t="s">
        <v>198</v>
      </c>
      <c r="AQ16" s="105"/>
      <c r="AR16" s="105"/>
      <c r="AS16" s="107"/>
      <c r="AT16" s="97"/>
    </row>
    <row r="17" spans="1:46">
      <c r="A17" s="142" t="s">
        <v>0</v>
      </c>
      <c r="B17" s="175"/>
      <c r="C17" s="240" t="str">
        <f>IF(P16="","",P16)</f>
        <v>千葉県千葉市若葉区若松町420-101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2"/>
      <c r="B18" s="175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2" t="s">
        <v>1</v>
      </c>
      <c r="B19" s="175"/>
      <c r="C19" s="240" t="str">
        <f>IF(AL15="","",AL15&amp;"-"&amp;AK16&amp;"-"&amp;AP16)</f>
        <v>090-5574-5121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2"/>
      <c r="B20" s="175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2" t="s">
        <v>85</v>
      </c>
      <c r="B21" s="175"/>
      <c r="C21" s="274"/>
      <c r="D21" s="264"/>
      <c r="E21" s="264"/>
      <c r="F21" s="264"/>
      <c r="G21" s="264"/>
      <c r="H21" s="26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8"/>
      <c r="B22" s="266"/>
      <c r="C22" s="275"/>
      <c r="D22" s="265"/>
      <c r="E22" s="265"/>
      <c r="F22" s="265"/>
      <c r="G22" s="265"/>
      <c r="H22" s="26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7" t="s">
        <v>121</v>
      </c>
      <c r="B23" s="198" t="s">
        <v>86</v>
      </c>
      <c r="C23" s="241" t="s">
        <v>103</v>
      </c>
      <c r="D23" s="242"/>
      <c r="E23" s="243" t="s">
        <v>104</v>
      </c>
      <c r="F23" s="244"/>
      <c r="G23" s="198" t="s">
        <v>87</v>
      </c>
      <c r="H23" s="198"/>
      <c r="I23" s="198" t="s">
        <v>88</v>
      </c>
      <c r="J23" s="198"/>
      <c r="K23" s="198"/>
      <c r="L23" s="198"/>
      <c r="M23" s="198" t="s">
        <v>89</v>
      </c>
      <c r="N23" s="198"/>
      <c r="O23" s="198"/>
      <c r="P23" s="197" t="s">
        <v>98</v>
      </c>
      <c r="Q23" s="198"/>
      <c r="R23" s="198"/>
      <c r="S23" s="198"/>
      <c r="T23" s="199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8"/>
      <c r="B24" s="175"/>
      <c r="C24" s="248" t="s">
        <v>101</v>
      </c>
      <c r="D24" s="249"/>
      <c r="E24" s="250" t="s">
        <v>102</v>
      </c>
      <c r="F24" s="251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200"/>
      <c r="U24" s="118"/>
      <c r="V24" s="119"/>
      <c r="W24" s="120"/>
      <c r="X24" s="1"/>
      <c r="Y24" s="185" t="s">
        <v>99</v>
      </c>
      <c r="Z24" s="181"/>
      <c r="AA24" s="181"/>
      <c r="AB24" s="181"/>
      <c r="AC24" s="181"/>
      <c r="AD24" s="181"/>
      <c r="AE24" s="181"/>
      <c r="AF24" s="181"/>
      <c r="AG24" s="18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269" t="s">
        <v>220</v>
      </c>
      <c r="C25" s="125" t="s">
        <v>223</v>
      </c>
      <c r="D25" s="126"/>
      <c r="E25" s="127" t="s">
        <v>224</v>
      </c>
      <c r="F25" s="128"/>
      <c r="G25" s="133">
        <v>6</v>
      </c>
      <c r="H25" s="138"/>
      <c r="I25" s="137" t="s">
        <v>259</v>
      </c>
      <c r="J25" s="134"/>
      <c r="K25" s="134"/>
      <c r="L25" s="138"/>
      <c r="M25" s="133">
        <v>516653397</v>
      </c>
      <c r="N25" s="134"/>
      <c r="O25" s="138"/>
      <c r="P25" s="133">
        <v>161</v>
      </c>
      <c r="Q25" s="134"/>
      <c r="R25" s="134"/>
      <c r="S25" s="134"/>
      <c r="T25" s="134"/>
      <c r="U25" s="108" t="s">
        <v>269</v>
      </c>
      <c r="V25" s="109"/>
      <c r="W25" s="110"/>
      <c r="X25" s="1"/>
      <c r="Y25" s="276">
        <v>14</v>
      </c>
      <c r="Z25" s="277"/>
      <c r="AA25" s="277"/>
      <c r="AB25" s="277"/>
      <c r="AC25" s="277"/>
      <c r="AD25" s="277"/>
      <c r="AE25" s="277"/>
      <c r="AF25" s="277"/>
      <c r="AG25" s="27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221</v>
      </c>
      <c r="D26" s="130"/>
      <c r="E26" s="131" t="s">
        <v>222</v>
      </c>
      <c r="F26" s="132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11"/>
      <c r="V26" s="109"/>
      <c r="W26" s="110"/>
      <c r="X26" s="1"/>
      <c r="Y26" s="279"/>
      <c r="Z26" s="280"/>
      <c r="AA26" s="280"/>
      <c r="AB26" s="280"/>
      <c r="AC26" s="280"/>
      <c r="AD26" s="280"/>
      <c r="AE26" s="280"/>
      <c r="AF26" s="280"/>
      <c r="AG26" s="28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269">
        <v>2</v>
      </c>
      <c r="C27" s="125" t="s">
        <v>227</v>
      </c>
      <c r="D27" s="126"/>
      <c r="E27" s="127" t="s">
        <v>228</v>
      </c>
      <c r="F27" s="128"/>
      <c r="G27" s="133">
        <v>6</v>
      </c>
      <c r="H27" s="138"/>
      <c r="I27" s="137" t="s">
        <v>260</v>
      </c>
      <c r="J27" s="134"/>
      <c r="K27" s="134"/>
      <c r="L27" s="138"/>
      <c r="M27" s="133">
        <v>516769754</v>
      </c>
      <c r="N27" s="134"/>
      <c r="O27" s="138"/>
      <c r="P27" s="133">
        <v>151</v>
      </c>
      <c r="Q27" s="134"/>
      <c r="R27" s="134"/>
      <c r="S27" s="134"/>
      <c r="T27" s="134"/>
      <c r="U27" s="108" t="s">
        <v>269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225</v>
      </c>
      <c r="D28" s="130"/>
      <c r="E28" s="131" t="s">
        <v>226</v>
      </c>
      <c r="F28" s="132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23">
        <v>3</v>
      </c>
      <c r="C29" s="125" t="s">
        <v>229</v>
      </c>
      <c r="D29" s="126"/>
      <c r="E29" s="127" t="s">
        <v>230</v>
      </c>
      <c r="F29" s="128"/>
      <c r="G29" s="133">
        <v>6</v>
      </c>
      <c r="H29" s="138"/>
      <c r="I29" s="137" t="s">
        <v>261</v>
      </c>
      <c r="J29" s="134"/>
      <c r="K29" s="134"/>
      <c r="L29" s="138"/>
      <c r="M29" s="133">
        <v>519828621</v>
      </c>
      <c r="N29" s="134"/>
      <c r="O29" s="138"/>
      <c r="P29" s="133">
        <v>156</v>
      </c>
      <c r="Q29" s="134"/>
      <c r="R29" s="134"/>
      <c r="S29" s="134"/>
      <c r="T29" s="134"/>
      <c r="U29" s="108" t="s">
        <v>269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231</v>
      </c>
      <c r="D30" s="130"/>
      <c r="E30" s="131" t="s">
        <v>232</v>
      </c>
      <c r="F30" s="132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23">
        <v>4</v>
      </c>
      <c r="C31" s="125" t="s">
        <v>233</v>
      </c>
      <c r="D31" s="126"/>
      <c r="E31" s="127" t="s">
        <v>234</v>
      </c>
      <c r="F31" s="128"/>
      <c r="G31" s="133">
        <v>6</v>
      </c>
      <c r="H31" s="138"/>
      <c r="I31" s="137" t="s">
        <v>262</v>
      </c>
      <c r="J31" s="134"/>
      <c r="K31" s="134"/>
      <c r="L31" s="138"/>
      <c r="M31" s="133">
        <v>516769761</v>
      </c>
      <c r="N31" s="134"/>
      <c r="O31" s="138"/>
      <c r="P31" s="133">
        <v>157</v>
      </c>
      <c r="Q31" s="134"/>
      <c r="R31" s="134"/>
      <c r="S31" s="134"/>
      <c r="T31" s="134"/>
      <c r="U31" s="108" t="s">
        <v>269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235</v>
      </c>
      <c r="D32" s="130"/>
      <c r="E32" s="131" t="s">
        <v>236</v>
      </c>
      <c r="F32" s="132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11"/>
      <c r="V32" s="109"/>
      <c r="W32" s="110"/>
      <c r="X32" s="1"/>
      <c r="Y32" s="185" t="s">
        <v>120</v>
      </c>
      <c r="Z32" s="181"/>
      <c r="AA32" s="181"/>
      <c r="AB32" s="181"/>
      <c r="AC32" s="181"/>
      <c r="AD32" s="181"/>
      <c r="AE32" s="181"/>
      <c r="AF32" s="181"/>
      <c r="AG32" s="18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23">
        <v>5</v>
      </c>
      <c r="C33" s="125" t="s">
        <v>239</v>
      </c>
      <c r="D33" s="126"/>
      <c r="E33" s="127" t="s">
        <v>240</v>
      </c>
      <c r="F33" s="128"/>
      <c r="G33" s="133">
        <v>4</v>
      </c>
      <c r="H33" s="138"/>
      <c r="I33" s="137" t="s">
        <v>263</v>
      </c>
      <c r="J33" s="134"/>
      <c r="K33" s="134"/>
      <c r="L33" s="138"/>
      <c r="M33" s="133">
        <v>522007501</v>
      </c>
      <c r="N33" s="134"/>
      <c r="O33" s="138"/>
      <c r="P33" s="133">
        <v>163</v>
      </c>
      <c r="Q33" s="134"/>
      <c r="R33" s="134"/>
      <c r="S33" s="134"/>
      <c r="T33" s="134"/>
      <c r="U33" s="108" t="s">
        <v>269</v>
      </c>
      <c r="V33" s="109"/>
      <c r="W33" s="110"/>
      <c r="X33" s="1"/>
      <c r="Y33" s="187">
        <v>1</v>
      </c>
      <c r="Z33" s="134"/>
      <c r="AA33" s="134"/>
      <c r="AB33" s="134"/>
      <c r="AC33" s="134"/>
      <c r="AD33" s="134"/>
      <c r="AE33" s="134"/>
      <c r="AF33" s="134"/>
      <c r="AG33" s="18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237</v>
      </c>
      <c r="D34" s="130"/>
      <c r="E34" s="131" t="s">
        <v>238</v>
      </c>
      <c r="F34" s="132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11"/>
      <c r="V34" s="109"/>
      <c r="W34" s="110"/>
      <c r="X34" s="1"/>
      <c r="Y34" s="189"/>
      <c r="Z34" s="147"/>
      <c r="AA34" s="147"/>
      <c r="AB34" s="147"/>
      <c r="AC34" s="147"/>
      <c r="AD34" s="147"/>
      <c r="AE34" s="147"/>
      <c r="AF34" s="147"/>
      <c r="AG34" s="19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23">
        <v>6</v>
      </c>
      <c r="C35" s="125" t="s">
        <v>211</v>
      </c>
      <c r="D35" s="126"/>
      <c r="E35" s="127" t="s">
        <v>242</v>
      </c>
      <c r="F35" s="128"/>
      <c r="G35" s="133">
        <v>6</v>
      </c>
      <c r="H35" s="138"/>
      <c r="I35" s="137" t="s">
        <v>264</v>
      </c>
      <c r="J35" s="134"/>
      <c r="K35" s="134"/>
      <c r="L35" s="138"/>
      <c r="M35" s="133">
        <v>516858493</v>
      </c>
      <c r="N35" s="134"/>
      <c r="O35" s="138"/>
      <c r="P35" s="133">
        <v>161</v>
      </c>
      <c r="Q35" s="134"/>
      <c r="R35" s="134"/>
      <c r="S35" s="134"/>
      <c r="T35" s="134"/>
      <c r="U35" s="108" t="s">
        <v>269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209</v>
      </c>
      <c r="D36" s="130"/>
      <c r="E36" s="131" t="s">
        <v>241</v>
      </c>
      <c r="F36" s="132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23">
        <v>7</v>
      </c>
      <c r="C37" s="125" t="s">
        <v>243</v>
      </c>
      <c r="D37" s="126"/>
      <c r="E37" s="127" t="s">
        <v>244</v>
      </c>
      <c r="F37" s="128"/>
      <c r="G37" s="133">
        <v>6</v>
      </c>
      <c r="H37" s="138"/>
      <c r="I37" s="137" t="s">
        <v>265</v>
      </c>
      <c r="J37" s="134"/>
      <c r="K37" s="134"/>
      <c r="L37" s="138"/>
      <c r="M37" s="133">
        <v>516849262</v>
      </c>
      <c r="N37" s="134"/>
      <c r="O37" s="138"/>
      <c r="P37" s="133">
        <v>156</v>
      </c>
      <c r="Q37" s="134"/>
      <c r="R37" s="134"/>
      <c r="S37" s="134"/>
      <c r="T37" s="134"/>
      <c r="U37" s="108" t="s">
        <v>269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245</v>
      </c>
      <c r="D38" s="130"/>
      <c r="E38" s="131" t="s">
        <v>246</v>
      </c>
      <c r="F38" s="132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23">
        <v>8</v>
      </c>
      <c r="C39" s="125" t="s">
        <v>215</v>
      </c>
      <c r="D39" s="126"/>
      <c r="E39" s="127" t="s">
        <v>247</v>
      </c>
      <c r="F39" s="128"/>
      <c r="G39" s="133">
        <v>6</v>
      </c>
      <c r="H39" s="138"/>
      <c r="I39" s="137" t="s">
        <v>266</v>
      </c>
      <c r="J39" s="134"/>
      <c r="K39" s="134"/>
      <c r="L39" s="138"/>
      <c r="M39" s="133">
        <v>519044199</v>
      </c>
      <c r="N39" s="134"/>
      <c r="O39" s="138"/>
      <c r="P39" s="133">
        <v>160</v>
      </c>
      <c r="Q39" s="134"/>
      <c r="R39" s="134"/>
      <c r="S39" s="134"/>
      <c r="T39" s="134"/>
      <c r="U39" s="108" t="s">
        <v>269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213</v>
      </c>
      <c r="D40" s="130"/>
      <c r="E40" s="131" t="s">
        <v>248</v>
      </c>
      <c r="F40" s="132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23">
        <v>9</v>
      </c>
      <c r="C41" s="125" t="s">
        <v>249</v>
      </c>
      <c r="D41" s="126"/>
      <c r="E41" s="127" t="s">
        <v>250</v>
      </c>
      <c r="F41" s="128"/>
      <c r="G41" s="133">
        <v>6</v>
      </c>
      <c r="H41" s="138"/>
      <c r="I41" s="137" t="s">
        <v>267</v>
      </c>
      <c r="J41" s="134"/>
      <c r="K41" s="134"/>
      <c r="L41" s="138"/>
      <c r="M41" s="133">
        <v>519824050</v>
      </c>
      <c r="N41" s="134"/>
      <c r="O41" s="138"/>
      <c r="P41" s="133">
        <v>150</v>
      </c>
      <c r="Q41" s="134"/>
      <c r="R41" s="134"/>
      <c r="S41" s="134"/>
      <c r="T41" s="134"/>
      <c r="U41" s="108" t="s">
        <v>269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9" t="s">
        <v>251</v>
      </c>
      <c r="D42" s="130"/>
      <c r="E42" s="131" t="s">
        <v>252</v>
      </c>
      <c r="F42" s="132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23">
        <v>10</v>
      </c>
      <c r="C43" s="125" t="s">
        <v>233</v>
      </c>
      <c r="D43" s="126"/>
      <c r="E43" s="127" t="s">
        <v>254</v>
      </c>
      <c r="F43" s="128"/>
      <c r="G43" s="133">
        <v>4</v>
      </c>
      <c r="H43" s="138"/>
      <c r="I43" s="137" t="s">
        <v>266</v>
      </c>
      <c r="J43" s="134"/>
      <c r="K43" s="134"/>
      <c r="L43" s="138"/>
      <c r="M43" s="133">
        <v>519390753</v>
      </c>
      <c r="N43" s="134"/>
      <c r="O43" s="138"/>
      <c r="P43" s="133">
        <v>142</v>
      </c>
      <c r="Q43" s="134"/>
      <c r="R43" s="134"/>
      <c r="S43" s="134"/>
      <c r="T43" s="134"/>
      <c r="U43" s="108" t="s">
        <v>269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9" t="s">
        <v>235</v>
      </c>
      <c r="D44" s="130"/>
      <c r="E44" s="131" t="s">
        <v>253</v>
      </c>
      <c r="F44" s="132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>
        <v>11</v>
      </c>
      <c r="C45" s="125" t="s">
        <v>255</v>
      </c>
      <c r="D45" s="126"/>
      <c r="E45" s="127" t="s">
        <v>256</v>
      </c>
      <c r="F45" s="128"/>
      <c r="G45" s="133">
        <v>4</v>
      </c>
      <c r="H45" s="138"/>
      <c r="I45" s="137" t="s">
        <v>268</v>
      </c>
      <c r="J45" s="134"/>
      <c r="K45" s="134"/>
      <c r="L45" s="138"/>
      <c r="M45" s="133">
        <v>519816451</v>
      </c>
      <c r="N45" s="134"/>
      <c r="O45" s="138"/>
      <c r="P45" s="133">
        <v>140</v>
      </c>
      <c r="Q45" s="134"/>
      <c r="R45" s="134"/>
      <c r="S45" s="134"/>
      <c r="T45" s="134"/>
      <c r="U45" s="108" t="s">
        <v>269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 t="s">
        <v>257</v>
      </c>
      <c r="D46" s="130"/>
      <c r="E46" s="131" t="s">
        <v>258</v>
      </c>
      <c r="F46" s="132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/>
      <c r="C47" s="143"/>
      <c r="D47" s="126"/>
      <c r="E47" s="126"/>
      <c r="F47" s="128"/>
      <c r="G47" s="133"/>
      <c r="H47" s="138"/>
      <c r="I47" s="133"/>
      <c r="J47" s="134"/>
      <c r="K47" s="134"/>
      <c r="L47" s="138"/>
      <c r="M47" s="133"/>
      <c r="N47" s="134"/>
      <c r="O47" s="138"/>
      <c r="P47" s="133"/>
      <c r="Q47" s="134"/>
      <c r="R47" s="134"/>
      <c r="S47" s="134"/>
      <c r="T47" s="134"/>
      <c r="U47" s="111"/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3"/>
      <c r="B48" s="254"/>
      <c r="C48" s="255"/>
      <c r="D48" s="256"/>
      <c r="E48" s="256"/>
      <c r="F48" s="257"/>
      <c r="G48" s="135"/>
      <c r="H48" s="252"/>
      <c r="I48" s="135"/>
      <c r="J48" s="136"/>
      <c r="K48" s="136"/>
      <c r="L48" s="252"/>
      <c r="M48" s="135"/>
      <c r="N48" s="136"/>
      <c r="O48" s="252"/>
      <c r="P48" s="135"/>
      <c r="Q48" s="136"/>
      <c r="R48" s="136"/>
      <c r="S48" s="136"/>
      <c r="T48" s="136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2">
        <v>13</v>
      </c>
      <c r="B49" s="123"/>
      <c r="C49" s="143"/>
      <c r="D49" s="126"/>
      <c r="E49" s="126"/>
      <c r="F49" s="128"/>
      <c r="G49" s="133"/>
      <c r="H49" s="138"/>
      <c r="I49" s="133"/>
      <c r="J49" s="134"/>
      <c r="K49" s="134"/>
      <c r="L49" s="138"/>
      <c r="M49" s="133"/>
      <c r="N49" s="134"/>
      <c r="O49" s="138"/>
      <c r="P49" s="133"/>
      <c r="Q49" s="134"/>
      <c r="R49" s="134"/>
      <c r="S49" s="134"/>
      <c r="T49" s="138"/>
      <c r="U49" s="111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2"/>
      <c r="B50" s="124"/>
      <c r="C50" s="144"/>
      <c r="D50" s="130"/>
      <c r="E50" s="130"/>
      <c r="F50" s="132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2">
        <v>14</v>
      </c>
      <c r="B51" s="123"/>
      <c r="C51" s="143"/>
      <c r="D51" s="126"/>
      <c r="E51" s="126"/>
      <c r="F51" s="128"/>
      <c r="G51" s="133"/>
      <c r="H51" s="138"/>
      <c r="I51" s="133"/>
      <c r="J51" s="134"/>
      <c r="K51" s="134"/>
      <c r="L51" s="138"/>
      <c r="M51" s="133"/>
      <c r="N51" s="134"/>
      <c r="O51" s="138"/>
      <c r="P51" s="133"/>
      <c r="Q51" s="134"/>
      <c r="R51" s="134"/>
      <c r="S51" s="134"/>
      <c r="T51" s="134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8"/>
      <c r="B52" s="149"/>
      <c r="C52" s="150"/>
      <c r="D52" s="151"/>
      <c r="E52" s="151"/>
      <c r="F52" s="152"/>
      <c r="G52" s="145"/>
      <c r="H52" s="146"/>
      <c r="I52" s="145"/>
      <c r="J52" s="147"/>
      <c r="K52" s="147"/>
      <c r="L52" s="146"/>
      <c r="M52" s="145"/>
      <c r="N52" s="147"/>
      <c r="O52" s="146"/>
      <c r="P52" s="145"/>
      <c r="Q52" s="147"/>
      <c r="R52" s="147"/>
      <c r="S52" s="147"/>
      <c r="T52" s="147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7" t="s">
        <v>100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9"/>
      <c r="U54" s="2"/>
      <c r="V54" s="230" t="s">
        <v>111</v>
      </c>
      <c r="W54" s="231"/>
      <c r="X54" s="231"/>
      <c r="Y54" s="231"/>
      <c r="Z54" s="231"/>
      <c r="AA54" s="231"/>
      <c r="AB54" s="231"/>
      <c r="AC54" s="231"/>
      <c r="AD54" s="231"/>
      <c r="AE54" s="231"/>
      <c r="AF54" s="232"/>
      <c r="AG54" s="233"/>
      <c r="AH54" s="233"/>
      <c r="AI54" s="233"/>
      <c r="AJ54" s="23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5" t="s">
        <v>273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"/>
      <c r="V55" s="99">
        <f>LEN(A55)</f>
        <v>63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1:BG68"/>
  <sheetViews>
    <sheetView topLeftCell="A13" zoomScaleNormal="100" zoomScaleSheetLayoutView="100" workbookViewId="0">
      <selection activeCell="AL51" sqref="AL51:AX52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9" t="s">
        <v>132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80" t="s">
        <v>169</v>
      </c>
      <c r="AT1" s="480"/>
      <c r="AU1" s="480"/>
      <c r="AV1" s="480"/>
      <c r="AW1" s="480"/>
      <c r="AX1" s="480"/>
      <c r="AY1" s="480"/>
      <c r="AZ1" s="480"/>
      <c r="BA1" s="480"/>
      <c r="BB1" s="480"/>
      <c r="BC1" s="480"/>
      <c r="BD1" s="480"/>
      <c r="BE1" s="480"/>
    </row>
    <row r="2" spans="1:59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</row>
    <row r="3" spans="1:59" ht="9.75" customHeight="1">
      <c r="A3" s="479"/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</row>
    <row r="4" spans="1:59" ht="12" customHeight="1"/>
    <row r="5" spans="1:59" ht="28.5">
      <c r="A5" s="55"/>
      <c r="B5" s="481" t="s">
        <v>133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1"/>
      <c r="AD5" s="481"/>
      <c r="AE5" s="481"/>
      <c r="AF5" s="481"/>
      <c r="AG5" s="481"/>
      <c r="AH5" s="481"/>
      <c r="AI5" s="481"/>
      <c r="AJ5" s="481"/>
      <c r="AK5" s="481"/>
      <c r="AL5" s="481"/>
      <c r="AM5" s="481"/>
      <c r="AN5" s="481"/>
      <c r="AO5" s="481"/>
      <c r="AP5" s="481"/>
      <c r="AQ5" s="481"/>
      <c r="AR5" s="481"/>
      <c r="AS5" s="481"/>
      <c r="AT5" s="481"/>
      <c r="AU5" s="481"/>
      <c r="AV5" s="481"/>
      <c r="AW5" s="481"/>
      <c r="AX5" s="481"/>
      <c r="AY5" s="481"/>
      <c r="AZ5" s="481"/>
      <c r="BA5" s="481"/>
      <c r="BB5" s="481"/>
      <c r="BC5" s="481"/>
      <c r="BD5" s="481"/>
      <c r="BE5" s="481"/>
      <c r="BF5" s="55"/>
      <c r="BG5" s="55"/>
    </row>
    <row r="6" spans="1:59" ht="11.25" customHeight="1">
      <c r="B6" s="56" t="s">
        <v>134</v>
      </c>
    </row>
    <row r="7" spans="1:59" ht="12.75" customHeight="1">
      <c r="B7" s="482" t="str">
        <f>IF(入力!AE3="","",入力!AE3)</f>
        <v>千葉県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4"/>
      <c r="AW7" s="57"/>
      <c r="AX7" s="491" t="str">
        <f>IF(入力!J3="","",入力!J3)</f>
        <v>女子</v>
      </c>
      <c r="AY7" s="492"/>
      <c r="AZ7" s="492"/>
      <c r="BA7" s="492"/>
      <c r="BB7" s="492"/>
      <c r="BC7" s="492"/>
      <c r="BD7" s="492"/>
      <c r="BE7" s="493"/>
      <c r="BF7" s="57"/>
    </row>
    <row r="8" spans="1:59" ht="13.5" customHeight="1">
      <c r="B8" s="485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7"/>
      <c r="R8" s="500" t="s">
        <v>135</v>
      </c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X8" s="494"/>
      <c r="AY8" s="495"/>
      <c r="AZ8" s="495"/>
      <c r="BA8" s="495"/>
      <c r="BB8" s="495"/>
      <c r="BC8" s="495"/>
      <c r="BD8" s="495"/>
      <c r="BE8" s="496"/>
    </row>
    <row r="9" spans="1:59" ht="7.35" customHeight="1">
      <c r="B9" s="488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9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X9" s="497"/>
      <c r="AY9" s="498"/>
      <c r="AZ9" s="498"/>
      <c r="BA9" s="498"/>
      <c r="BB9" s="498"/>
      <c r="BC9" s="498"/>
      <c r="BD9" s="498"/>
      <c r="BE9" s="499"/>
    </row>
    <row r="10" spans="1:59" ht="6" customHeight="1"/>
    <row r="11" spans="1:59" ht="5.25" customHeight="1">
      <c r="F11" s="58"/>
      <c r="G11" s="523">
        <v>38</v>
      </c>
      <c r="H11" s="524"/>
      <c r="I11" s="525"/>
      <c r="J11" s="58"/>
    </row>
    <row r="12" spans="1:59" ht="12" customHeight="1">
      <c r="E12" s="58" t="s">
        <v>136</v>
      </c>
      <c r="F12" s="58"/>
      <c r="G12" s="526"/>
      <c r="H12" s="527"/>
      <c r="I12" s="528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5"/>
      <c r="H13" s="446"/>
      <c r="I13" s="447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9" t="s">
        <v>138</v>
      </c>
      <c r="C15" s="464"/>
      <c r="D15" s="464"/>
      <c r="E15" s="464"/>
      <c r="F15" s="530"/>
      <c r="G15" s="534" t="str">
        <f>IF(入力!C2="","",入力!C2)</f>
        <v>ミツワダイクラブ</v>
      </c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5"/>
      <c r="T15" s="535"/>
      <c r="U15" s="535"/>
      <c r="V15" s="535"/>
      <c r="W15" s="536"/>
      <c r="X15" s="537" t="s">
        <v>139</v>
      </c>
      <c r="Y15" s="538"/>
      <c r="Z15" s="538"/>
      <c r="AA15" s="538"/>
      <c r="AB15" s="538"/>
      <c r="AC15" s="538"/>
      <c r="AD15" s="538"/>
      <c r="AE15" s="538"/>
      <c r="AF15" s="538"/>
      <c r="AG15" s="538"/>
      <c r="AH15" s="538"/>
      <c r="AI15" s="529" t="s">
        <v>140</v>
      </c>
      <c r="AJ15" s="464"/>
      <c r="AK15" s="464"/>
      <c r="AL15" s="464"/>
      <c r="AM15" s="541" t="str">
        <f>IF(入力!P3="","",入力!P3)</f>
        <v>千葉市稲毛区</v>
      </c>
      <c r="AN15" s="542"/>
      <c r="AO15" s="542"/>
      <c r="AP15" s="542"/>
      <c r="AQ15" s="542"/>
      <c r="AR15" s="542"/>
      <c r="AS15" s="542"/>
      <c r="AT15" s="543"/>
      <c r="AU15" s="457" t="s">
        <v>141</v>
      </c>
      <c r="AV15" s="390"/>
      <c r="AW15" s="390"/>
      <c r="AX15" s="391"/>
      <c r="AY15" s="504" t="str">
        <f>IF(入力!P5="","",入力!P5)</f>
        <v>総武本</v>
      </c>
      <c r="AZ15" s="505"/>
      <c r="BA15" s="505"/>
      <c r="BB15" s="505"/>
      <c r="BC15" s="505"/>
      <c r="BD15" s="505"/>
      <c r="BE15" s="508" t="s">
        <v>142</v>
      </c>
    </row>
    <row r="16" spans="1:59" ht="17.100000000000001" customHeight="1">
      <c r="B16" s="531"/>
      <c r="C16" s="532"/>
      <c r="D16" s="532"/>
      <c r="E16" s="532"/>
      <c r="F16" s="533"/>
      <c r="G16" s="510" t="str">
        <f>IF(入力!C3="","",入力!C3)</f>
        <v>みつわ台クラブ</v>
      </c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2"/>
      <c r="X16" s="516">
        <f>IF(入力!C4="","",入力!C4)</f>
        <v>430852586</v>
      </c>
      <c r="Y16" s="517"/>
      <c r="Z16" s="517"/>
      <c r="AA16" s="517"/>
      <c r="AB16" s="517"/>
      <c r="AC16" s="517"/>
      <c r="AD16" s="517"/>
      <c r="AE16" s="517"/>
      <c r="AF16" s="517"/>
      <c r="AG16" s="517"/>
      <c r="AH16" s="518"/>
      <c r="AI16" s="531"/>
      <c r="AJ16" s="532"/>
      <c r="AK16" s="532"/>
      <c r="AL16" s="532"/>
      <c r="AM16" s="544"/>
      <c r="AN16" s="545"/>
      <c r="AO16" s="545"/>
      <c r="AP16" s="545"/>
      <c r="AQ16" s="545"/>
      <c r="AR16" s="545"/>
      <c r="AS16" s="545"/>
      <c r="AT16" s="546"/>
      <c r="AU16" s="501"/>
      <c r="AV16" s="502"/>
      <c r="AW16" s="502"/>
      <c r="AX16" s="503"/>
      <c r="AY16" s="506"/>
      <c r="AZ16" s="507"/>
      <c r="BA16" s="507"/>
      <c r="BB16" s="507"/>
      <c r="BC16" s="507"/>
      <c r="BD16" s="507"/>
      <c r="BE16" s="509"/>
    </row>
    <row r="17" spans="2:59" ht="17.100000000000001" customHeight="1" thickBot="1">
      <c r="B17" s="531"/>
      <c r="C17" s="532"/>
      <c r="D17" s="532"/>
      <c r="E17" s="532"/>
      <c r="F17" s="533"/>
      <c r="G17" s="513"/>
      <c r="H17" s="514"/>
      <c r="I17" s="514"/>
      <c r="J17" s="514"/>
      <c r="K17" s="514"/>
      <c r="L17" s="514"/>
      <c r="M17" s="514"/>
      <c r="N17" s="514"/>
      <c r="O17" s="514"/>
      <c r="P17" s="514"/>
      <c r="Q17" s="514"/>
      <c r="R17" s="514"/>
      <c r="S17" s="514"/>
      <c r="T17" s="514"/>
      <c r="U17" s="514"/>
      <c r="V17" s="514"/>
      <c r="W17" s="515"/>
      <c r="X17" s="519" t="str">
        <f>IF(入力!C5="","",入力!C5)</f>
        <v/>
      </c>
      <c r="Y17" s="414"/>
      <c r="Z17" s="414"/>
      <c r="AA17" s="414"/>
      <c r="AB17" s="414"/>
      <c r="AC17" s="414"/>
      <c r="AD17" s="414"/>
      <c r="AE17" s="414"/>
      <c r="AF17" s="414"/>
      <c r="AG17" s="414"/>
      <c r="AH17" s="520"/>
      <c r="AI17" s="539"/>
      <c r="AJ17" s="540"/>
      <c r="AK17" s="540"/>
      <c r="AL17" s="540"/>
      <c r="AM17" s="547"/>
      <c r="AN17" s="548"/>
      <c r="AO17" s="548"/>
      <c r="AP17" s="548"/>
      <c r="AQ17" s="548"/>
      <c r="AR17" s="548"/>
      <c r="AS17" s="548"/>
      <c r="AT17" s="549"/>
      <c r="AU17" s="395"/>
      <c r="AV17" s="396"/>
      <c r="AW17" s="396"/>
      <c r="AX17" s="397"/>
      <c r="AY17" s="521" t="str">
        <f>IF(入力!AE5="","",入力!AE5)</f>
        <v>都賀</v>
      </c>
      <c r="AZ17" s="522"/>
      <c r="BA17" s="522"/>
      <c r="BB17" s="522"/>
      <c r="BC17" s="522"/>
      <c r="BD17" s="522"/>
      <c r="BE17" s="64" t="s">
        <v>143</v>
      </c>
    </row>
    <row r="18" spans="2:59" ht="15" customHeight="1">
      <c r="B18" s="476"/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370" t="s">
        <v>144</v>
      </c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452" t="s">
        <v>145</v>
      </c>
      <c r="AD18" s="452"/>
      <c r="AE18" s="452"/>
      <c r="AF18" s="452"/>
      <c r="AG18" s="452"/>
      <c r="AH18" s="452"/>
      <c r="AI18" s="452"/>
      <c r="AJ18" s="452"/>
      <c r="AK18" s="452"/>
      <c r="AL18" s="452"/>
      <c r="AM18" s="452"/>
      <c r="AN18" s="452"/>
      <c r="AO18" s="452"/>
      <c r="AP18" s="452"/>
      <c r="AQ18" s="452"/>
      <c r="AR18" s="452" t="s">
        <v>79</v>
      </c>
      <c r="AS18" s="452"/>
      <c r="AT18" s="452"/>
      <c r="AU18" s="452"/>
      <c r="AV18" s="452"/>
      <c r="AW18" s="452"/>
      <c r="AX18" s="452"/>
      <c r="AY18" s="452"/>
      <c r="AZ18" s="452"/>
      <c r="BA18" s="452"/>
      <c r="BB18" s="452"/>
      <c r="BC18" s="452"/>
      <c r="BD18" s="452"/>
      <c r="BE18" s="478"/>
    </row>
    <row r="19" spans="2:59" ht="14.45" customHeight="1">
      <c r="B19" s="468" t="s">
        <v>146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4"/>
      <c r="N19" s="469">
        <f>IF(入力!J7="","",入力!J7)</f>
        <v>9317</v>
      </c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1"/>
      <c r="AC19" s="469" t="str">
        <f>IF(入力!J9="","",入力!J9)</f>
        <v/>
      </c>
      <c r="AD19" s="470"/>
      <c r="AE19" s="470"/>
      <c r="AF19" s="470"/>
      <c r="AG19" s="470"/>
      <c r="AH19" s="470"/>
      <c r="AI19" s="470"/>
      <c r="AJ19" s="470"/>
      <c r="AK19" s="470"/>
      <c r="AL19" s="470"/>
      <c r="AM19" s="470"/>
      <c r="AN19" s="470"/>
      <c r="AO19" s="470"/>
      <c r="AP19" s="470"/>
      <c r="AQ19" s="471"/>
      <c r="AR19" s="469" t="str">
        <f>IF(入力!J11="","",入力!J11)</f>
        <v/>
      </c>
      <c r="AS19" s="470"/>
      <c r="AT19" s="470"/>
      <c r="AU19" s="470"/>
      <c r="AV19" s="470"/>
      <c r="AW19" s="470"/>
      <c r="AX19" s="470"/>
      <c r="AY19" s="470"/>
      <c r="AZ19" s="470"/>
      <c r="BA19" s="470"/>
      <c r="BB19" s="470"/>
      <c r="BC19" s="470"/>
      <c r="BD19" s="470"/>
      <c r="BE19" s="470"/>
      <c r="BF19" s="472"/>
      <c r="BG19" s="65"/>
    </row>
    <row r="20" spans="2:59" ht="14.45" customHeight="1">
      <c r="B20" s="448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50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65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7"/>
    </row>
    <row r="21" spans="2:59" ht="14.45" customHeight="1">
      <c r="B21" s="468" t="s">
        <v>147</v>
      </c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4"/>
      <c r="N21" s="469" t="str">
        <f>IF(入力!M7="","",入力!M7)</f>
        <v>0200608</v>
      </c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1"/>
      <c r="AC21" s="469" t="str">
        <f>IF(入力!M9="","",入力!M9)</f>
        <v>0399372</v>
      </c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0"/>
      <c r="AP21" s="470"/>
      <c r="AQ21" s="471"/>
      <c r="AR21" s="469" t="str">
        <f>IF(入力!M11="","",入力!M11)</f>
        <v>0448886</v>
      </c>
      <c r="AS21" s="470"/>
      <c r="AT21" s="470"/>
      <c r="AU21" s="470"/>
      <c r="AV21" s="470"/>
      <c r="AW21" s="470"/>
      <c r="AX21" s="470"/>
      <c r="AY21" s="470"/>
      <c r="AZ21" s="470"/>
      <c r="BA21" s="470"/>
      <c r="BB21" s="470"/>
      <c r="BC21" s="470"/>
      <c r="BD21" s="470"/>
      <c r="BE21" s="470"/>
      <c r="BF21" s="472"/>
      <c r="BG21" s="65"/>
    </row>
    <row r="22" spans="2:59" ht="14.45" customHeight="1">
      <c r="B22" s="448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50"/>
      <c r="N22" s="465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73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5"/>
    </row>
    <row r="23" spans="2:59" ht="15" customHeight="1" thickBot="1">
      <c r="B23" s="454" t="s">
        <v>148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55">
        <f>IF(入力!G7="","",入力!G7)</f>
        <v>508441821</v>
      </c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>
        <f>IF(入力!G9="","",入力!G9)</f>
        <v>505388132</v>
      </c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>
        <f>IF(入力!G11="","",入力!G11)</f>
        <v>520773538</v>
      </c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6"/>
    </row>
    <row r="24" spans="2:59" ht="12" customHeight="1">
      <c r="B24" s="457" t="s">
        <v>149</v>
      </c>
      <c r="C24" s="390"/>
      <c r="D24" s="390"/>
      <c r="E24" s="390"/>
      <c r="F24" s="391"/>
      <c r="G24" s="458" t="str">
        <f>IF(AND(入力!C7&lt;&gt;"",入力!E7&lt;&gt;""),入力!C7&amp;" "&amp;入力!E7,"")</f>
        <v>サガワ ノブオ</v>
      </c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60"/>
      <c r="S24" s="461">
        <f>IF(入力!AT7="","",入力!AT7)</f>
        <v>74</v>
      </c>
      <c r="T24" s="462"/>
      <c r="U24" s="463"/>
      <c r="V24" s="464" t="s">
        <v>51</v>
      </c>
      <c r="W24" s="464"/>
      <c r="X24" s="464"/>
      <c r="Y24" s="66" t="s">
        <v>7</v>
      </c>
      <c r="Z24" s="67"/>
      <c r="AA24" s="453" t="str">
        <f>IF(入力!R7="","",入力!R7)</f>
        <v>２６３</v>
      </c>
      <c r="AB24" s="453"/>
      <c r="AC24" s="453"/>
      <c r="AD24" s="453"/>
      <c r="AE24" s="68" t="s">
        <v>8</v>
      </c>
      <c r="AF24" s="453" t="str">
        <f>IF(入力!W7="","",入力!W7)</f>
        <v>０００２</v>
      </c>
      <c r="AG24" s="453"/>
      <c r="AH24" s="453"/>
      <c r="AI24" s="453"/>
      <c r="AJ24" s="453"/>
      <c r="AK24" s="69"/>
      <c r="AL24" s="69"/>
      <c r="AM24" s="69"/>
      <c r="AN24" s="69"/>
      <c r="AO24" s="69"/>
      <c r="AP24" s="69"/>
      <c r="AQ24" s="69"/>
      <c r="AR24" s="69"/>
      <c r="AS24" s="70"/>
      <c r="AT24" s="451" t="s">
        <v>150</v>
      </c>
      <c r="AU24" s="452"/>
      <c r="AV24" s="452"/>
      <c r="AW24" s="71" t="s">
        <v>9</v>
      </c>
      <c r="AX24" s="453" t="str">
        <f>IF(入力!AL7="","",入力!AL7)</f>
        <v>０４３</v>
      </c>
      <c r="AY24" s="453"/>
      <c r="AZ24" s="453"/>
      <c r="BA24" s="453"/>
      <c r="BB24" s="453"/>
      <c r="BC24" s="453"/>
      <c r="BD24" s="453"/>
      <c r="BE24" s="72" t="s">
        <v>10</v>
      </c>
    </row>
    <row r="25" spans="2:59" ht="19.5" customHeight="1">
      <c r="B25" s="448"/>
      <c r="C25" s="449"/>
      <c r="D25" s="449"/>
      <c r="E25" s="449"/>
      <c r="F25" s="450"/>
      <c r="G25" s="445" t="str">
        <f>IF(AND(入力!C8&lt;&gt;"",入力!E8&lt;&gt;""),入力!C8&amp;" "&amp;入力!E8,"")</f>
        <v>佐川 延夫</v>
      </c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7"/>
      <c r="S25" s="439"/>
      <c r="T25" s="440"/>
      <c r="U25" s="441"/>
      <c r="V25" s="443"/>
      <c r="W25" s="443"/>
      <c r="X25" s="443"/>
      <c r="Y25" s="424" t="str">
        <f>IF(入力!P8="","",入力!P8)</f>
        <v>千葉県千葉市稲毛区山王町109-6</v>
      </c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6"/>
      <c r="AT25" s="412"/>
      <c r="AU25" s="412"/>
      <c r="AV25" s="412"/>
      <c r="AW25" s="427" t="str">
        <f>IF(入力!AK8="","",入力!AK8)</f>
        <v>421</v>
      </c>
      <c r="AX25" s="428"/>
      <c r="AY25" s="428"/>
      <c r="AZ25" s="428"/>
      <c r="BA25" s="73" t="s">
        <v>8</v>
      </c>
      <c r="BB25" s="428" t="str">
        <f>IF(入力!AP8="","",入力!AP8)</f>
        <v>3889</v>
      </c>
      <c r="BC25" s="428"/>
      <c r="BD25" s="428"/>
      <c r="BE25" s="429"/>
    </row>
    <row r="26" spans="2:59" ht="12" customHeight="1">
      <c r="B26" s="392" t="s">
        <v>145</v>
      </c>
      <c r="C26" s="393"/>
      <c r="D26" s="393"/>
      <c r="E26" s="393"/>
      <c r="F26" s="394"/>
      <c r="G26" s="398" t="str">
        <f>IF(AND(入力!C9&lt;&gt;"",入力!E9&lt;&gt;""),入力!C9&amp;" "&amp;入力!E9,"")</f>
        <v>カラキ サアヤ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400"/>
      <c r="S26" s="436">
        <f>IF(入力!AT9="","",入力!AT9)</f>
        <v>29</v>
      </c>
      <c r="T26" s="437"/>
      <c r="U26" s="438"/>
      <c r="V26" s="442" t="s">
        <v>51</v>
      </c>
      <c r="W26" s="442"/>
      <c r="X26" s="442"/>
      <c r="Y26" s="74" t="s">
        <v>7</v>
      </c>
      <c r="Z26" s="75"/>
      <c r="AA26" s="444" t="str">
        <f>IF(入力!R9="","",入力!R9)</f>
        <v>264</v>
      </c>
      <c r="AB26" s="444"/>
      <c r="AC26" s="444"/>
      <c r="AD26" s="444"/>
      <c r="AE26" s="76" t="s">
        <v>8</v>
      </c>
      <c r="AF26" s="444" t="str">
        <f>IF(入力!W9="","",入力!W9)</f>
        <v>0036</v>
      </c>
      <c r="AG26" s="444"/>
      <c r="AH26" s="444"/>
      <c r="AI26" s="444"/>
      <c r="AJ26" s="444"/>
      <c r="AK26" s="77"/>
      <c r="AL26" s="77"/>
      <c r="AM26" s="77"/>
      <c r="AN26" s="77"/>
      <c r="AO26" s="77"/>
      <c r="AP26" s="77"/>
      <c r="AQ26" s="77"/>
      <c r="AR26" s="77"/>
      <c r="AS26" s="78"/>
      <c r="AT26" s="411" t="s">
        <v>150</v>
      </c>
      <c r="AU26" s="412"/>
      <c r="AV26" s="412"/>
      <c r="AW26" s="79" t="s">
        <v>9</v>
      </c>
      <c r="AX26" s="414" t="str">
        <f>IF(入力!AL9="","",入力!AL9)</f>
        <v>043</v>
      </c>
      <c r="AY26" s="414"/>
      <c r="AZ26" s="414"/>
      <c r="BA26" s="414"/>
      <c r="BB26" s="414"/>
      <c r="BC26" s="414"/>
      <c r="BD26" s="414"/>
      <c r="BE26" s="80" t="s">
        <v>10</v>
      </c>
    </row>
    <row r="27" spans="2:59" ht="19.5" customHeight="1">
      <c r="B27" s="448"/>
      <c r="C27" s="449"/>
      <c r="D27" s="449"/>
      <c r="E27" s="449"/>
      <c r="F27" s="450"/>
      <c r="G27" s="445" t="str">
        <f>IF(AND(入力!C10&lt;&gt;"",入力!E10&lt;&gt;""),入力!C10&amp;" "&amp;入力!E10,"")</f>
        <v>唐木 沙彩</v>
      </c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7"/>
      <c r="S27" s="439"/>
      <c r="T27" s="440"/>
      <c r="U27" s="441"/>
      <c r="V27" s="443"/>
      <c r="W27" s="443"/>
      <c r="X27" s="443"/>
      <c r="Y27" s="424" t="str">
        <f>IF(入力!P10="","",入力!P10)</f>
        <v>千葉県千葉市若葉区殿台町233-2</v>
      </c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6"/>
      <c r="AT27" s="412"/>
      <c r="AU27" s="412"/>
      <c r="AV27" s="412"/>
      <c r="AW27" s="427" t="str">
        <f>IF(入力!AK10="","",入力!AK10)</f>
        <v>421</v>
      </c>
      <c r="AX27" s="428"/>
      <c r="AY27" s="428"/>
      <c r="AZ27" s="428"/>
      <c r="BA27" s="73" t="s">
        <v>8</v>
      </c>
      <c r="BB27" s="428" t="str">
        <f>IF(入力!AP10="","",入力!AP10)</f>
        <v>3889</v>
      </c>
      <c r="BC27" s="428"/>
      <c r="BD27" s="428"/>
      <c r="BE27" s="429"/>
    </row>
    <row r="28" spans="2:59" ht="12" customHeight="1">
      <c r="B28" s="430" t="s">
        <v>79</v>
      </c>
      <c r="C28" s="431"/>
      <c r="D28" s="431"/>
      <c r="E28" s="431"/>
      <c r="F28" s="432"/>
      <c r="G28" s="398" t="str">
        <f>IF(AND(入力!C11&lt;&gt;"",入力!E11&lt;&gt;""),入力!C11&amp;" "&amp;入力!E11,"")</f>
        <v>ネイ サトミ</v>
      </c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400"/>
      <c r="S28" s="436">
        <f>IF(入力!AT11="","",入力!AT11)</f>
        <v>43</v>
      </c>
      <c r="T28" s="437"/>
      <c r="U28" s="438"/>
      <c r="V28" s="442" t="s">
        <v>51</v>
      </c>
      <c r="W28" s="442"/>
      <c r="X28" s="442"/>
      <c r="Y28" s="74" t="s">
        <v>7</v>
      </c>
      <c r="Z28" s="75"/>
      <c r="AA28" s="444" t="str">
        <f>IF(入力!R11="","",入力!R11)</f>
        <v>263</v>
      </c>
      <c r="AB28" s="444"/>
      <c r="AC28" s="444"/>
      <c r="AD28" s="444"/>
      <c r="AE28" s="76" t="s">
        <v>8</v>
      </c>
      <c r="AF28" s="444" t="str">
        <f>IF(入力!W11="","",入力!W11)</f>
        <v>0003</v>
      </c>
      <c r="AG28" s="444"/>
      <c r="AH28" s="444"/>
      <c r="AI28" s="444"/>
      <c r="AJ28" s="444"/>
      <c r="AK28" s="77"/>
      <c r="AL28" s="77"/>
      <c r="AM28" s="77"/>
      <c r="AN28" s="77"/>
      <c r="AO28" s="77"/>
      <c r="AP28" s="77"/>
      <c r="AQ28" s="77"/>
      <c r="AR28" s="77"/>
      <c r="AS28" s="78"/>
      <c r="AT28" s="411" t="s">
        <v>150</v>
      </c>
      <c r="AU28" s="412"/>
      <c r="AV28" s="412"/>
      <c r="AW28" s="79" t="s">
        <v>9</v>
      </c>
      <c r="AX28" s="414" t="str">
        <f>IF(入力!AL11="","",入力!AL11)</f>
        <v>043</v>
      </c>
      <c r="AY28" s="414"/>
      <c r="AZ28" s="414"/>
      <c r="BA28" s="414"/>
      <c r="BB28" s="414"/>
      <c r="BC28" s="414"/>
      <c r="BD28" s="414"/>
      <c r="BE28" s="80" t="s">
        <v>10</v>
      </c>
    </row>
    <row r="29" spans="2:59" ht="19.5" customHeight="1">
      <c r="B29" s="433"/>
      <c r="C29" s="434"/>
      <c r="D29" s="434"/>
      <c r="E29" s="434"/>
      <c r="F29" s="435"/>
      <c r="G29" s="421" t="str">
        <f>IF(AND(入力!C12&lt;&gt;"",入力!E12&lt;&gt;""),入力!C12&amp;" "&amp;入力!E12,"")</f>
        <v>根井 さとみ</v>
      </c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3"/>
      <c r="S29" s="439"/>
      <c r="T29" s="440"/>
      <c r="U29" s="441"/>
      <c r="V29" s="443"/>
      <c r="W29" s="443"/>
      <c r="X29" s="443"/>
      <c r="Y29" s="424" t="str">
        <f>IF(入力!P12="","",入力!P12)</f>
        <v>千葉県千葉市稲毛区小深町90-229</v>
      </c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6"/>
      <c r="AT29" s="412"/>
      <c r="AU29" s="412"/>
      <c r="AV29" s="412"/>
      <c r="AW29" s="427" t="str">
        <f>IF(入力!AK12="","",入力!AK12)</f>
        <v>356</v>
      </c>
      <c r="AX29" s="428"/>
      <c r="AY29" s="428"/>
      <c r="AZ29" s="428"/>
      <c r="BA29" s="73" t="s">
        <v>8</v>
      </c>
      <c r="BB29" s="428" t="str">
        <f>IF(入力!AP12="","",入力!AP12)</f>
        <v>8068</v>
      </c>
      <c r="BC29" s="428"/>
      <c r="BD29" s="428"/>
      <c r="BE29" s="429"/>
    </row>
    <row r="30" spans="2:59" ht="12" customHeight="1">
      <c r="B30" s="392" t="s">
        <v>151</v>
      </c>
      <c r="C30" s="393"/>
      <c r="D30" s="393"/>
      <c r="E30" s="393"/>
      <c r="F30" s="394"/>
      <c r="G30" s="398" t="str">
        <f>IF(AND(入力!C15&lt;&gt;"",入力!E15&lt;&gt;""),入力!C15&amp;" "&amp;入力!E15,"")</f>
        <v>キド アヤノ</v>
      </c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400"/>
      <c r="S30" s="401" t="s">
        <v>152</v>
      </c>
      <c r="T30" s="402"/>
      <c r="U30" s="402"/>
      <c r="V30" s="402"/>
      <c r="W30" s="402"/>
      <c r="X30" s="402"/>
      <c r="Y30" s="405" t="str">
        <f>IF(入力!J15="","",入力!J15)</f>
        <v>mitsuwadai.v.c@gmail.com</v>
      </c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7"/>
      <c r="AT30" s="411" t="s">
        <v>150</v>
      </c>
      <c r="AU30" s="412"/>
      <c r="AV30" s="412"/>
      <c r="AW30" s="79" t="s">
        <v>9</v>
      </c>
      <c r="AX30" s="414" t="str">
        <f>IF(入力!AL15="","",入力!AL15)</f>
        <v>090</v>
      </c>
      <c r="AY30" s="414"/>
      <c r="AZ30" s="414"/>
      <c r="BA30" s="414"/>
      <c r="BB30" s="414"/>
      <c r="BC30" s="414"/>
      <c r="BD30" s="414"/>
      <c r="BE30" s="80" t="s">
        <v>10</v>
      </c>
    </row>
    <row r="31" spans="2:59" ht="19.5" customHeight="1" thickBot="1">
      <c r="B31" s="395"/>
      <c r="C31" s="396"/>
      <c r="D31" s="396"/>
      <c r="E31" s="396"/>
      <c r="F31" s="397"/>
      <c r="G31" s="415" t="str">
        <f>IF(AND(入力!C16&lt;&gt;"",入力!E16&lt;&gt;""),入力!C16&amp;" "&amp;入力!E16,"")</f>
        <v>木戸 綾乃</v>
      </c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7"/>
      <c r="S31" s="403"/>
      <c r="T31" s="404"/>
      <c r="U31" s="404"/>
      <c r="V31" s="404"/>
      <c r="W31" s="404"/>
      <c r="X31" s="404"/>
      <c r="Y31" s="408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409"/>
      <c r="AL31" s="409"/>
      <c r="AM31" s="409"/>
      <c r="AN31" s="409"/>
      <c r="AO31" s="409"/>
      <c r="AP31" s="409"/>
      <c r="AQ31" s="409"/>
      <c r="AR31" s="409"/>
      <c r="AS31" s="410"/>
      <c r="AT31" s="413"/>
      <c r="AU31" s="413"/>
      <c r="AV31" s="413"/>
      <c r="AW31" s="418" t="str">
        <f>IF(入力!AK16="","",入力!AK16)</f>
        <v>5574</v>
      </c>
      <c r="AX31" s="419"/>
      <c r="AY31" s="419"/>
      <c r="AZ31" s="419"/>
      <c r="BA31" s="81" t="s">
        <v>8</v>
      </c>
      <c r="BB31" s="419" t="str">
        <f>IF(入力!AP16="","",入力!AP16)</f>
        <v>5121</v>
      </c>
      <c r="BC31" s="419"/>
      <c r="BD31" s="419"/>
      <c r="BE31" s="42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8" t="s">
        <v>5</v>
      </c>
      <c r="C34" s="370"/>
      <c r="D34" s="370"/>
      <c r="E34" s="370" t="s">
        <v>155</v>
      </c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 t="s">
        <v>6</v>
      </c>
      <c r="Q34" s="370"/>
      <c r="R34" s="370"/>
      <c r="S34" s="389" t="s">
        <v>20</v>
      </c>
      <c r="T34" s="390"/>
      <c r="U34" s="390"/>
      <c r="V34" s="389" t="s">
        <v>156</v>
      </c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1"/>
      <c r="AL34" s="390" t="s">
        <v>157</v>
      </c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1"/>
      <c r="AY34" s="370" t="s">
        <v>158</v>
      </c>
      <c r="AZ34" s="370"/>
      <c r="BA34" s="370"/>
      <c r="BB34" s="370"/>
      <c r="BC34" s="370"/>
      <c r="BD34" s="370"/>
      <c r="BE34" s="371"/>
    </row>
    <row r="35" spans="2:57" ht="11.45" customHeight="1">
      <c r="B35" s="372" t="str">
        <f>IF(入力!B25="","",入力!B25)</f>
        <v>①</v>
      </c>
      <c r="C35" s="373"/>
      <c r="D35" s="374"/>
      <c r="E35" s="375" t="str">
        <f>IF(AND(入力!C25&lt;&gt;"",入力!E25&lt;&gt;""),入力!C25&amp;" "&amp;入力!E25,"")</f>
        <v>イワハシ ココネ</v>
      </c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P35" s="378">
        <f>IF(入力!G25="","",入力!G25)</f>
        <v>6</v>
      </c>
      <c r="Q35" s="379"/>
      <c r="R35" s="380"/>
      <c r="S35" s="381" t="str">
        <f>IF(入力!U25="","",入力!U25)</f>
        <v>女</v>
      </c>
      <c r="T35" s="373"/>
      <c r="U35" s="374"/>
      <c r="V35" s="382" t="str">
        <f>IF(入力!I25="","",入力!I25)</f>
        <v>千葉市立山王小学校</v>
      </c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4"/>
      <c r="AL35" s="381">
        <f>IF(入力!M25="","",入力!M25)</f>
        <v>516653397</v>
      </c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4"/>
      <c r="AY35" s="385">
        <f>IF(入力!P25="","",入力!P25)</f>
        <v>161</v>
      </c>
      <c r="AZ35" s="386"/>
      <c r="BA35" s="386"/>
      <c r="BB35" s="386"/>
      <c r="BC35" s="386"/>
      <c r="BD35" s="386"/>
      <c r="BE35" s="387"/>
    </row>
    <row r="36" spans="2:57" ht="20.100000000000001" customHeight="1">
      <c r="B36" s="362"/>
      <c r="C36" s="356"/>
      <c r="D36" s="357"/>
      <c r="E36" s="363" t="str">
        <f>IF(AND(入力!C26&lt;&gt;"",入力!E26&lt;&gt;""),入力!C26&amp;" "&amp;入力!E26,"")</f>
        <v>岩橋 倖香音</v>
      </c>
      <c r="F36" s="350"/>
      <c r="G36" s="350"/>
      <c r="H36" s="350"/>
      <c r="I36" s="350"/>
      <c r="J36" s="350"/>
      <c r="K36" s="350"/>
      <c r="L36" s="350"/>
      <c r="M36" s="350"/>
      <c r="N36" s="350"/>
      <c r="O36" s="351"/>
      <c r="P36" s="352"/>
      <c r="Q36" s="353"/>
      <c r="R36" s="354"/>
      <c r="S36" s="355"/>
      <c r="T36" s="356"/>
      <c r="U36" s="357"/>
      <c r="V36" s="358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60"/>
      <c r="AL36" s="355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7"/>
      <c r="AY36" s="346"/>
      <c r="AZ36" s="347"/>
      <c r="BA36" s="347"/>
      <c r="BB36" s="347"/>
      <c r="BC36" s="347"/>
      <c r="BD36" s="347"/>
      <c r="BE36" s="348"/>
    </row>
    <row r="37" spans="2:57" ht="11.45" customHeight="1">
      <c r="B37" s="361">
        <f>IF(入力!B27="","",入力!B27)</f>
        <v>2</v>
      </c>
      <c r="C37" s="335"/>
      <c r="D37" s="336"/>
      <c r="E37" s="367" t="str">
        <f>IF(AND(入力!C27&lt;&gt;"",入力!E27&lt;&gt;""),入力!C27&amp;" "&amp;入力!E27,"")</f>
        <v>ワタナベ ヒナノ</v>
      </c>
      <c r="F37" s="368"/>
      <c r="G37" s="368"/>
      <c r="H37" s="368"/>
      <c r="I37" s="368"/>
      <c r="J37" s="368"/>
      <c r="K37" s="368"/>
      <c r="L37" s="368"/>
      <c r="M37" s="368"/>
      <c r="N37" s="368"/>
      <c r="O37" s="369"/>
      <c r="P37" s="328">
        <f>IF(入力!G27="","",入力!G27)</f>
        <v>6</v>
      </c>
      <c r="Q37" s="329"/>
      <c r="R37" s="330"/>
      <c r="S37" s="334" t="str">
        <f>IF(入力!U27="","",入力!U27)</f>
        <v>女</v>
      </c>
      <c r="T37" s="335"/>
      <c r="U37" s="336"/>
      <c r="V37" s="340" t="str">
        <f>IF(入力!I27="","",入力!I27)</f>
        <v>千葉市立星久喜小学校</v>
      </c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2"/>
      <c r="AL37" s="334">
        <f>IF(入力!M27="","",入力!M27)</f>
        <v>516769754</v>
      </c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6"/>
      <c r="AY37" s="303">
        <f>IF(入力!P27="","",入力!P27)</f>
        <v>151</v>
      </c>
      <c r="AZ37" s="304"/>
      <c r="BA37" s="304"/>
      <c r="BB37" s="304"/>
      <c r="BC37" s="304"/>
      <c r="BD37" s="304"/>
      <c r="BE37" s="305"/>
    </row>
    <row r="38" spans="2:57" ht="20.100000000000001" customHeight="1">
      <c r="B38" s="362"/>
      <c r="C38" s="356"/>
      <c r="D38" s="357"/>
      <c r="E38" s="363" t="str">
        <f>IF(AND(入力!C28&lt;&gt;"",入力!E28&lt;&gt;""),入力!C28&amp;" "&amp;入力!E28,"")</f>
        <v>渡邊 雛乃</v>
      </c>
      <c r="F38" s="350"/>
      <c r="G38" s="350"/>
      <c r="H38" s="350"/>
      <c r="I38" s="350"/>
      <c r="J38" s="350"/>
      <c r="K38" s="350"/>
      <c r="L38" s="350"/>
      <c r="M38" s="350"/>
      <c r="N38" s="350"/>
      <c r="O38" s="351"/>
      <c r="P38" s="352"/>
      <c r="Q38" s="353"/>
      <c r="R38" s="354"/>
      <c r="S38" s="355"/>
      <c r="T38" s="356"/>
      <c r="U38" s="357"/>
      <c r="V38" s="358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60"/>
      <c r="AL38" s="355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7"/>
      <c r="AY38" s="346"/>
      <c r="AZ38" s="347"/>
      <c r="BA38" s="347"/>
      <c r="BB38" s="347"/>
      <c r="BC38" s="347"/>
      <c r="BD38" s="347"/>
      <c r="BE38" s="348"/>
    </row>
    <row r="39" spans="2:57" ht="11.45" customHeight="1">
      <c r="B39" s="361">
        <f>IF(入力!B29="","",入力!B29)</f>
        <v>3</v>
      </c>
      <c r="C39" s="335"/>
      <c r="D39" s="336"/>
      <c r="E39" s="364" t="str">
        <f>IF(AND(入力!C29&lt;&gt;"",入力!E29&lt;&gt;""),入力!C29&amp;" "&amp;入力!E29,"")</f>
        <v>ハナモト ユウネ</v>
      </c>
      <c r="F39" s="365"/>
      <c r="G39" s="365"/>
      <c r="H39" s="365"/>
      <c r="I39" s="365"/>
      <c r="J39" s="365"/>
      <c r="K39" s="365"/>
      <c r="L39" s="365"/>
      <c r="M39" s="365"/>
      <c r="N39" s="365"/>
      <c r="O39" s="366"/>
      <c r="P39" s="328">
        <f>IF(入力!G29="","",入力!G29)</f>
        <v>6</v>
      </c>
      <c r="Q39" s="329"/>
      <c r="R39" s="330"/>
      <c r="S39" s="334" t="str">
        <f>IF(入力!U29="","",入力!U29)</f>
        <v>女</v>
      </c>
      <c r="T39" s="335"/>
      <c r="U39" s="336"/>
      <c r="V39" s="340" t="str">
        <f>IF(入力!I29="","",入力!I29)</f>
        <v>千葉市立大椎小学校</v>
      </c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2"/>
      <c r="AL39" s="334">
        <f>IF(入力!M29="","",入力!M29)</f>
        <v>519828621</v>
      </c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6"/>
      <c r="AY39" s="303">
        <f>IF(入力!P29="","",入力!P29)</f>
        <v>156</v>
      </c>
      <c r="AZ39" s="304"/>
      <c r="BA39" s="304"/>
      <c r="BB39" s="304"/>
      <c r="BC39" s="304"/>
      <c r="BD39" s="304"/>
      <c r="BE39" s="305"/>
    </row>
    <row r="40" spans="2:57" ht="20.100000000000001" customHeight="1">
      <c r="B40" s="362"/>
      <c r="C40" s="356"/>
      <c r="D40" s="357"/>
      <c r="E40" s="349" t="str">
        <f>IF(AND(入力!C30&lt;&gt;"",入力!E30&lt;&gt;""),入力!C30&amp;" "&amp;入力!E30,"")</f>
        <v>花本 優音</v>
      </c>
      <c r="F40" s="350"/>
      <c r="G40" s="350"/>
      <c r="H40" s="350"/>
      <c r="I40" s="350"/>
      <c r="J40" s="350"/>
      <c r="K40" s="350"/>
      <c r="L40" s="350"/>
      <c r="M40" s="350"/>
      <c r="N40" s="350"/>
      <c r="O40" s="351"/>
      <c r="P40" s="352"/>
      <c r="Q40" s="353"/>
      <c r="R40" s="354"/>
      <c r="S40" s="355"/>
      <c r="T40" s="356"/>
      <c r="U40" s="357"/>
      <c r="V40" s="358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60"/>
      <c r="AL40" s="355"/>
      <c r="AM40" s="356"/>
      <c r="AN40" s="356"/>
      <c r="AO40" s="356"/>
      <c r="AP40" s="356"/>
      <c r="AQ40" s="356"/>
      <c r="AR40" s="356"/>
      <c r="AS40" s="356"/>
      <c r="AT40" s="356"/>
      <c r="AU40" s="356"/>
      <c r="AV40" s="356"/>
      <c r="AW40" s="356"/>
      <c r="AX40" s="357"/>
      <c r="AY40" s="346"/>
      <c r="AZ40" s="347"/>
      <c r="BA40" s="347"/>
      <c r="BB40" s="347"/>
      <c r="BC40" s="347"/>
      <c r="BD40" s="347"/>
      <c r="BE40" s="348"/>
    </row>
    <row r="41" spans="2:57" ht="11.45" customHeight="1">
      <c r="B41" s="361">
        <f>IF(入力!B31="","",入力!B31)</f>
        <v>4</v>
      </c>
      <c r="C41" s="335"/>
      <c r="D41" s="336"/>
      <c r="E41" s="325" t="str">
        <f>IF(AND(入力!C31&lt;&gt;"",入力!E31&lt;&gt;""),入力!C31&amp;" "&amp;入力!E31,"")</f>
        <v>コンドウ サクラ</v>
      </c>
      <c r="F41" s="326"/>
      <c r="G41" s="326"/>
      <c r="H41" s="326"/>
      <c r="I41" s="326"/>
      <c r="J41" s="326"/>
      <c r="K41" s="326"/>
      <c r="L41" s="326"/>
      <c r="M41" s="326"/>
      <c r="N41" s="326"/>
      <c r="O41" s="327"/>
      <c r="P41" s="328">
        <f>IF(入力!G31="","",入力!G31)</f>
        <v>6</v>
      </c>
      <c r="Q41" s="329"/>
      <c r="R41" s="330"/>
      <c r="S41" s="334" t="str">
        <f>IF(入力!U31="","",入力!U31)</f>
        <v>女</v>
      </c>
      <c r="T41" s="335"/>
      <c r="U41" s="336"/>
      <c r="V41" s="340" t="str">
        <f>IF(入力!I31="","",入力!I31)</f>
        <v>千葉市立若松小学校</v>
      </c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2"/>
      <c r="AL41" s="334">
        <f>IF(入力!M31="","",入力!M31)</f>
        <v>516769761</v>
      </c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6"/>
      <c r="AY41" s="303">
        <f>IF(入力!P31="","",入力!P31)</f>
        <v>157</v>
      </c>
      <c r="AZ41" s="304"/>
      <c r="BA41" s="304"/>
      <c r="BB41" s="304"/>
      <c r="BC41" s="304"/>
      <c r="BD41" s="304"/>
      <c r="BE41" s="305"/>
    </row>
    <row r="42" spans="2:57" ht="20.100000000000001" customHeight="1">
      <c r="B42" s="362"/>
      <c r="C42" s="356"/>
      <c r="D42" s="357"/>
      <c r="E42" s="349" t="str">
        <f>IF(AND(入力!C32&lt;&gt;"",入力!E32&lt;&gt;""),入力!C32&amp;" "&amp;入力!E32,"")</f>
        <v>近藤 櫻</v>
      </c>
      <c r="F42" s="350"/>
      <c r="G42" s="350"/>
      <c r="H42" s="350"/>
      <c r="I42" s="350"/>
      <c r="J42" s="350"/>
      <c r="K42" s="350"/>
      <c r="L42" s="350"/>
      <c r="M42" s="350"/>
      <c r="N42" s="350"/>
      <c r="O42" s="351"/>
      <c r="P42" s="352"/>
      <c r="Q42" s="353"/>
      <c r="R42" s="354"/>
      <c r="S42" s="355"/>
      <c r="T42" s="356"/>
      <c r="U42" s="357"/>
      <c r="V42" s="358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60"/>
      <c r="AL42" s="355"/>
      <c r="AM42" s="356"/>
      <c r="AN42" s="356"/>
      <c r="AO42" s="356"/>
      <c r="AP42" s="356"/>
      <c r="AQ42" s="356"/>
      <c r="AR42" s="356"/>
      <c r="AS42" s="356"/>
      <c r="AT42" s="356"/>
      <c r="AU42" s="356"/>
      <c r="AV42" s="356"/>
      <c r="AW42" s="356"/>
      <c r="AX42" s="357"/>
      <c r="AY42" s="346"/>
      <c r="AZ42" s="347"/>
      <c r="BA42" s="347"/>
      <c r="BB42" s="347"/>
      <c r="BC42" s="347"/>
      <c r="BD42" s="347"/>
      <c r="BE42" s="348"/>
    </row>
    <row r="43" spans="2:57" ht="11.45" customHeight="1">
      <c r="B43" s="361">
        <f>IF(入力!B33="","",入力!B33)</f>
        <v>5</v>
      </c>
      <c r="C43" s="335"/>
      <c r="D43" s="336"/>
      <c r="E43" s="325" t="str">
        <f>IF(AND(入力!C33&lt;&gt;"",入力!E33&lt;&gt;""),入力!C33&amp;" "&amp;入力!E33,"")</f>
        <v>ブヤンデルゲル ナンディン</v>
      </c>
      <c r="F43" s="326"/>
      <c r="G43" s="326"/>
      <c r="H43" s="326"/>
      <c r="I43" s="326"/>
      <c r="J43" s="326"/>
      <c r="K43" s="326"/>
      <c r="L43" s="326"/>
      <c r="M43" s="326"/>
      <c r="N43" s="326"/>
      <c r="O43" s="327"/>
      <c r="P43" s="328">
        <f>IF(入力!G33="","",入力!G33)</f>
        <v>4</v>
      </c>
      <c r="Q43" s="329"/>
      <c r="R43" s="330"/>
      <c r="S43" s="334" t="str">
        <f>IF(入力!U33="","",入力!U33)</f>
        <v>女</v>
      </c>
      <c r="T43" s="335"/>
      <c r="U43" s="336"/>
      <c r="V43" s="340" t="str">
        <f>IF(入力!I33="","",入力!I33)</f>
        <v>千葉市立都賀の台小学校</v>
      </c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2"/>
      <c r="AL43" s="334">
        <f>IF(入力!M33="","",入力!M33)</f>
        <v>522007501</v>
      </c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6"/>
      <c r="AY43" s="303">
        <f>IF(入力!P33="","",入力!P33)</f>
        <v>163</v>
      </c>
      <c r="AZ43" s="304"/>
      <c r="BA43" s="304"/>
      <c r="BB43" s="304"/>
      <c r="BC43" s="304"/>
      <c r="BD43" s="304"/>
      <c r="BE43" s="305"/>
    </row>
    <row r="44" spans="2:57" ht="20.100000000000001" customHeight="1">
      <c r="B44" s="362"/>
      <c r="C44" s="356"/>
      <c r="D44" s="357"/>
      <c r="E44" s="349" t="str">
        <f>IF(AND(入力!C34&lt;&gt;"",入力!E34&lt;&gt;""),入力!C34&amp;" "&amp;入力!E34,"")</f>
        <v>BUYANDELGER NANDIN</v>
      </c>
      <c r="F44" s="350"/>
      <c r="G44" s="350"/>
      <c r="H44" s="350"/>
      <c r="I44" s="350"/>
      <c r="J44" s="350"/>
      <c r="K44" s="350"/>
      <c r="L44" s="350"/>
      <c r="M44" s="350"/>
      <c r="N44" s="350"/>
      <c r="O44" s="351"/>
      <c r="P44" s="352"/>
      <c r="Q44" s="353"/>
      <c r="R44" s="354"/>
      <c r="S44" s="355"/>
      <c r="T44" s="356"/>
      <c r="U44" s="357"/>
      <c r="V44" s="358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60"/>
      <c r="AL44" s="355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7"/>
      <c r="AY44" s="346"/>
      <c r="AZ44" s="347"/>
      <c r="BA44" s="347"/>
      <c r="BB44" s="347"/>
      <c r="BC44" s="347"/>
      <c r="BD44" s="347"/>
      <c r="BE44" s="348"/>
    </row>
    <row r="45" spans="2:57" ht="11.45" customHeight="1">
      <c r="B45" s="361">
        <f>IF(入力!B35="","",入力!B35)</f>
        <v>6</v>
      </c>
      <c r="C45" s="335"/>
      <c r="D45" s="336"/>
      <c r="E45" s="325" t="str">
        <f>IF(AND(入力!C35&lt;&gt;"",入力!E35&lt;&gt;""),入力!C35&amp;" "&amp;入力!E35,"")</f>
        <v>サトウ アンナ</v>
      </c>
      <c r="F45" s="326"/>
      <c r="G45" s="326"/>
      <c r="H45" s="326"/>
      <c r="I45" s="326"/>
      <c r="J45" s="326"/>
      <c r="K45" s="326"/>
      <c r="L45" s="326"/>
      <c r="M45" s="326"/>
      <c r="N45" s="326"/>
      <c r="O45" s="327"/>
      <c r="P45" s="328">
        <f>IF(入力!G35="","",入力!G35)</f>
        <v>6</v>
      </c>
      <c r="Q45" s="329"/>
      <c r="R45" s="330"/>
      <c r="S45" s="334" t="str">
        <f>IF(入力!U35="","",入力!U35)</f>
        <v>女</v>
      </c>
      <c r="T45" s="335"/>
      <c r="U45" s="336"/>
      <c r="V45" s="340" t="str">
        <f>IF(入力!I35="","",入力!I35)</f>
        <v>千葉市立みつわ台北小学校</v>
      </c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2"/>
      <c r="AL45" s="334">
        <f>IF(入力!M35="","",入力!M35)</f>
        <v>516858493</v>
      </c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6"/>
      <c r="AY45" s="303">
        <f>IF(入力!P35="","",入力!P35)</f>
        <v>161</v>
      </c>
      <c r="AZ45" s="304"/>
      <c r="BA45" s="304"/>
      <c r="BB45" s="304"/>
      <c r="BC45" s="304"/>
      <c r="BD45" s="304"/>
      <c r="BE45" s="305"/>
    </row>
    <row r="46" spans="2:57" ht="20.100000000000001" customHeight="1">
      <c r="B46" s="362"/>
      <c r="C46" s="356"/>
      <c r="D46" s="357"/>
      <c r="E46" s="349" t="str">
        <f>IF(AND(入力!C36&lt;&gt;"",入力!E36&lt;&gt;""),入力!C36&amp;" "&amp;入力!E36,"")</f>
        <v>佐藤 杏奈</v>
      </c>
      <c r="F46" s="350"/>
      <c r="G46" s="350"/>
      <c r="H46" s="350"/>
      <c r="I46" s="350"/>
      <c r="J46" s="350"/>
      <c r="K46" s="350"/>
      <c r="L46" s="350"/>
      <c r="M46" s="350"/>
      <c r="N46" s="350"/>
      <c r="O46" s="351"/>
      <c r="P46" s="352"/>
      <c r="Q46" s="353"/>
      <c r="R46" s="354"/>
      <c r="S46" s="355"/>
      <c r="T46" s="356"/>
      <c r="U46" s="357"/>
      <c r="V46" s="358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60"/>
      <c r="AL46" s="355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7"/>
      <c r="AY46" s="346"/>
      <c r="AZ46" s="347"/>
      <c r="BA46" s="347"/>
      <c r="BB46" s="347"/>
      <c r="BC46" s="347"/>
      <c r="BD46" s="347"/>
      <c r="BE46" s="348"/>
    </row>
    <row r="47" spans="2:57" ht="11.45" customHeight="1">
      <c r="B47" s="361">
        <f>IF(入力!B37="","",入力!B37)</f>
        <v>7</v>
      </c>
      <c r="C47" s="335"/>
      <c r="D47" s="336"/>
      <c r="E47" s="325" t="str">
        <f>IF(AND(入力!C37&lt;&gt;"",入力!E37&lt;&gt;""),入力!C37&amp;" "&amp;入力!E37,"")</f>
        <v>マヤマ サユ</v>
      </c>
      <c r="F47" s="326"/>
      <c r="G47" s="326"/>
      <c r="H47" s="326"/>
      <c r="I47" s="326"/>
      <c r="J47" s="326"/>
      <c r="K47" s="326"/>
      <c r="L47" s="326"/>
      <c r="M47" s="326"/>
      <c r="N47" s="326"/>
      <c r="O47" s="327"/>
      <c r="P47" s="328">
        <f>IF(入力!G37="","",入力!G37)</f>
        <v>6</v>
      </c>
      <c r="Q47" s="329"/>
      <c r="R47" s="330"/>
      <c r="S47" s="334" t="str">
        <f>IF(入力!U37="","",入力!U37)</f>
        <v>女</v>
      </c>
      <c r="T47" s="335"/>
      <c r="U47" s="336"/>
      <c r="V47" s="340" t="str">
        <f>IF(入力!I37="","",入力!I37)</f>
        <v>千葉市立北貝塚小学校</v>
      </c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2"/>
      <c r="AL47" s="334">
        <f>IF(入力!M37="","",入力!M37)</f>
        <v>516849262</v>
      </c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6"/>
      <c r="AY47" s="303">
        <f>IF(入力!P37="","",入力!P37)</f>
        <v>156</v>
      </c>
      <c r="AZ47" s="304"/>
      <c r="BA47" s="304"/>
      <c r="BB47" s="304"/>
      <c r="BC47" s="304"/>
      <c r="BD47" s="304"/>
      <c r="BE47" s="305"/>
    </row>
    <row r="48" spans="2:57" ht="20.100000000000001" customHeight="1">
      <c r="B48" s="362"/>
      <c r="C48" s="356"/>
      <c r="D48" s="357"/>
      <c r="E48" s="349" t="str">
        <f>IF(AND(入力!C38&lt;&gt;"",入力!E38&lt;&gt;""),入力!C38&amp;" "&amp;入力!E38,"")</f>
        <v>間山 紗有</v>
      </c>
      <c r="F48" s="350"/>
      <c r="G48" s="350"/>
      <c r="H48" s="350"/>
      <c r="I48" s="350"/>
      <c r="J48" s="350"/>
      <c r="K48" s="350"/>
      <c r="L48" s="350"/>
      <c r="M48" s="350"/>
      <c r="N48" s="350"/>
      <c r="O48" s="351"/>
      <c r="P48" s="352"/>
      <c r="Q48" s="353"/>
      <c r="R48" s="354"/>
      <c r="S48" s="355"/>
      <c r="T48" s="356"/>
      <c r="U48" s="357"/>
      <c r="V48" s="358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60"/>
      <c r="AL48" s="355"/>
      <c r="AM48" s="356"/>
      <c r="AN48" s="356"/>
      <c r="AO48" s="356"/>
      <c r="AP48" s="356"/>
      <c r="AQ48" s="356"/>
      <c r="AR48" s="356"/>
      <c r="AS48" s="356"/>
      <c r="AT48" s="356"/>
      <c r="AU48" s="356"/>
      <c r="AV48" s="356"/>
      <c r="AW48" s="356"/>
      <c r="AX48" s="357"/>
      <c r="AY48" s="346"/>
      <c r="AZ48" s="347"/>
      <c r="BA48" s="347"/>
      <c r="BB48" s="347"/>
      <c r="BC48" s="347"/>
      <c r="BD48" s="347"/>
      <c r="BE48" s="348"/>
    </row>
    <row r="49" spans="2:57" ht="11.45" customHeight="1">
      <c r="B49" s="361">
        <f>IF(入力!B39="","",入力!B39)</f>
        <v>8</v>
      </c>
      <c r="C49" s="335"/>
      <c r="D49" s="336"/>
      <c r="E49" s="325" t="str">
        <f>IF(AND(入力!C39&lt;&gt;"",入力!E39&lt;&gt;""),入力!C39&amp;" "&amp;入力!E39,"")</f>
        <v>キド カエ</v>
      </c>
      <c r="F49" s="326"/>
      <c r="G49" s="326"/>
      <c r="H49" s="326"/>
      <c r="I49" s="326"/>
      <c r="J49" s="326"/>
      <c r="K49" s="326"/>
      <c r="L49" s="326"/>
      <c r="M49" s="326"/>
      <c r="N49" s="326"/>
      <c r="O49" s="327"/>
      <c r="P49" s="328">
        <f>IF(入力!G39="","",入力!G39)</f>
        <v>6</v>
      </c>
      <c r="Q49" s="329"/>
      <c r="R49" s="330"/>
      <c r="S49" s="334" t="str">
        <f>IF(入力!U39="","",入力!U39)</f>
        <v>女</v>
      </c>
      <c r="T49" s="335"/>
      <c r="U49" s="336"/>
      <c r="V49" s="340" t="str">
        <f>IF(入力!I39="","",入力!I39)</f>
        <v>千葉市立若松小学校</v>
      </c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2"/>
      <c r="AL49" s="334">
        <f>IF(入力!M39="","",入力!M39)</f>
        <v>519044199</v>
      </c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6"/>
      <c r="AY49" s="303">
        <f>IF(入力!P39="","",入力!P39)</f>
        <v>160</v>
      </c>
      <c r="AZ49" s="304"/>
      <c r="BA49" s="304"/>
      <c r="BB49" s="304"/>
      <c r="BC49" s="304"/>
      <c r="BD49" s="304"/>
      <c r="BE49" s="305"/>
    </row>
    <row r="50" spans="2:57" ht="20.100000000000001" customHeight="1">
      <c r="B50" s="362"/>
      <c r="C50" s="356"/>
      <c r="D50" s="357"/>
      <c r="E50" s="349" t="str">
        <f>IF(AND(入力!C40&lt;&gt;"",入力!E40&lt;&gt;""),入力!C40&amp;" "&amp;入力!E40,"")</f>
        <v>木戸 花咲</v>
      </c>
      <c r="F50" s="350"/>
      <c r="G50" s="350"/>
      <c r="H50" s="350"/>
      <c r="I50" s="350"/>
      <c r="J50" s="350"/>
      <c r="K50" s="350"/>
      <c r="L50" s="350"/>
      <c r="M50" s="350"/>
      <c r="N50" s="350"/>
      <c r="O50" s="351"/>
      <c r="P50" s="352"/>
      <c r="Q50" s="353"/>
      <c r="R50" s="354"/>
      <c r="S50" s="355"/>
      <c r="T50" s="356"/>
      <c r="U50" s="357"/>
      <c r="V50" s="358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60"/>
      <c r="AL50" s="355"/>
      <c r="AM50" s="356"/>
      <c r="AN50" s="356"/>
      <c r="AO50" s="356"/>
      <c r="AP50" s="356"/>
      <c r="AQ50" s="356"/>
      <c r="AR50" s="356"/>
      <c r="AS50" s="356"/>
      <c r="AT50" s="356"/>
      <c r="AU50" s="356"/>
      <c r="AV50" s="356"/>
      <c r="AW50" s="356"/>
      <c r="AX50" s="357"/>
      <c r="AY50" s="346"/>
      <c r="AZ50" s="347"/>
      <c r="BA50" s="347"/>
      <c r="BB50" s="347"/>
      <c r="BC50" s="347"/>
      <c r="BD50" s="347"/>
      <c r="BE50" s="348"/>
    </row>
    <row r="51" spans="2:57" ht="11.45" customHeight="1">
      <c r="B51" s="361">
        <f>IF(入力!B41="","",入力!B41)</f>
        <v>9</v>
      </c>
      <c r="C51" s="335"/>
      <c r="D51" s="336"/>
      <c r="E51" s="325" t="str">
        <f>IF(AND(入力!C41&lt;&gt;"",入力!E41&lt;&gt;""),入力!C41&amp;" "&amp;入力!E41,"")</f>
        <v>マツウワ ハル</v>
      </c>
      <c r="F51" s="326"/>
      <c r="G51" s="326"/>
      <c r="H51" s="326"/>
      <c r="I51" s="326"/>
      <c r="J51" s="326"/>
      <c r="K51" s="326"/>
      <c r="L51" s="326"/>
      <c r="M51" s="326"/>
      <c r="N51" s="326"/>
      <c r="O51" s="327"/>
      <c r="P51" s="328">
        <f>IF(入力!G41="","",入力!G41)</f>
        <v>6</v>
      </c>
      <c r="Q51" s="329"/>
      <c r="R51" s="330"/>
      <c r="S51" s="334" t="str">
        <f>IF(入力!U41="","",入力!U41)</f>
        <v>女</v>
      </c>
      <c r="T51" s="335"/>
      <c r="U51" s="336"/>
      <c r="V51" s="340" t="str">
        <f>IF(入力!I41="","",入力!I41)</f>
        <v>千葉市立桜木小学校</v>
      </c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2"/>
      <c r="AL51" s="334">
        <f>IF(入力!M41="","",入力!M41)</f>
        <v>519824050</v>
      </c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6"/>
      <c r="AY51" s="303">
        <f>IF(入力!P41="","",入力!P41)</f>
        <v>150</v>
      </c>
      <c r="AZ51" s="304"/>
      <c r="BA51" s="304"/>
      <c r="BB51" s="304"/>
      <c r="BC51" s="304"/>
      <c r="BD51" s="304"/>
      <c r="BE51" s="305"/>
    </row>
    <row r="52" spans="2:57" ht="20.100000000000001" customHeight="1">
      <c r="B52" s="362"/>
      <c r="C52" s="356"/>
      <c r="D52" s="357"/>
      <c r="E52" s="349" t="str">
        <f>IF(AND(入力!C42&lt;&gt;"",入力!E42&lt;&gt;""),入力!C42&amp;" "&amp;入力!E42,"")</f>
        <v>松浦 花季</v>
      </c>
      <c r="F52" s="350"/>
      <c r="G52" s="350"/>
      <c r="H52" s="350"/>
      <c r="I52" s="350"/>
      <c r="J52" s="350"/>
      <c r="K52" s="350"/>
      <c r="L52" s="350"/>
      <c r="M52" s="350"/>
      <c r="N52" s="350"/>
      <c r="O52" s="351"/>
      <c r="P52" s="352"/>
      <c r="Q52" s="353"/>
      <c r="R52" s="354"/>
      <c r="S52" s="355"/>
      <c r="T52" s="356"/>
      <c r="U52" s="357"/>
      <c r="V52" s="358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60"/>
      <c r="AL52" s="355"/>
      <c r="AM52" s="356"/>
      <c r="AN52" s="356"/>
      <c r="AO52" s="356"/>
      <c r="AP52" s="356"/>
      <c r="AQ52" s="356"/>
      <c r="AR52" s="356"/>
      <c r="AS52" s="356"/>
      <c r="AT52" s="356"/>
      <c r="AU52" s="356"/>
      <c r="AV52" s="356"/>
      <c r="AW52" s="356"/>
      <c r="AX52" s="357"/>
      <c r="AY52" s="346"/>
      <c r="AZ52" s="347"/>
      <c r="BA52" s="347"/>
      <c r="BB52" s="347"/>
      <c r="BC52" s="347"/>
      <c r="BD52" s="347"/>
      <c r="BE52" s="348"/>
    </row>
    <row r="53" spans="2:57" ht="11.45" customHeight="1">
      <c r="B53" s="361">
        <f>IF(入力!B43="","",入力!B43)</f>
        <v>10</v>
      </c>
      <c r="C53" s="335"/>
      <c r="D53" s="336"/>
      <c r="E53" s="325" t="str">
        <f>IF(AND(入力!C43&lt;&gt;"",入力!E43&lt;&gt;""),入力!C43&amp;" "&amp;入力!E43,"")</f>
        <v>コンドウ カエデ</v>
      </c>
      <c r="F53" s="326"/>
      <c r="G53" s="326"/>
      <c r="H53" s="326"/>
      <c r="I53" s="326"/>
      <c r="J53" s="326"/>
      <c r="K53" s="326"/>
      <c r="L53" s="326"/>
      <c r="M53" s="326"/>
      <c r="N53" s="326"/>
      <c r="O53" s="327"/>
      <c r="P53" s="328">
        <f>IF(入力!G43="","",入力!G43)</f>
        <v>4</v>
      </c>
      <c r="Q53" s="329"/>
      <c r="R53" s="330"/>
      <c r="S53" s="334" t="str">
        <f>IF(入力!U43="","",入力!U43)</f>
        <v>女</v>
      </c>
      <c r="T53" s="335"/>
      <c r="U53" s="336"/>
      <c r="V53" s="340" t="str">
        <f>IF(入力!I43="","",入力!I43)</f>
        <v>千葉市立若松小学校</v>
      </c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2"/>
      <c r="AL53" s="334">
        <f>IF(入力!M43="","",入力!M43)</f>
        <v>519390753</v>
      </c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6"/>
      <c r="AY53" s="303">
        <f>IF(入力!P43="","",入力!P43)</f>
        <v>142</v>
      </c>
      <c r="AZ53" s="304"/>
      <c r="BA53" s="304"/>
      <c r="BB53" s="304"/>
      <c r="BC53" s="304"/>
      <c r="BD53" s="304"/>
      <c r="BE53" s="305"/>
    </row>
    <row r="54" spans="2:57" ht="20.100000000000001" customHeight="1">
      <c r="B54" s="362"/>
      <c r="C54" s="356"/>
      <c r="D54" s="357"/>
      <c r="E54" s="349" t="str">
        <f>IF(AND(入力!C44&lt;&gt;"",入力!E44&lt;&gt;""),入力!C44&amp;" "&amp;入力!E44,"")</f>
        <v>近藤 楓</v>
      </c>
      <c r="F54" s="350"/>
      <c r="G54" s="350"/>
      <c r="H54" s="350"/>
      <c r="I54" s="350"/>
      <c r="J54" s="350"/>
      <c r="K54" s="350"/>
      <c r="L54" s="350"/>
      <c r="M54" s="350"/>
      <c r="N54" s="350"/>
      <c r="O54" s="351"/>
      <c r="P54" s="352"/>
      <c r="Q54" s="353"/>
      <c r="R54" s="354"/>
      <c r="S54" s="355"/>
      <c r="T54" s="356"/>
      <c r="U54" s="357"/>
      <c r="V54" s="358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60"/>
      <c r="AL54" s="355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7"/>
      <c r="AY54" s="346"/>
      <c r="AZ54" s="347"/>
      <c r="BA54" s="347"/>
      <c r="BB54" s="347"/>
      <c r="BC54" s="347"/>
      <c r="BD54" s="347"/>
      <c r="BE54" s="348"/>
    </row>
    <row r="55" spans="2:57" ht="11.45" customHeight="1">
      <c r="B55" s="361">
        <f>IF(入力!B45="","",入力!B45)</f>
        <v>11</v>
      </c>
      <c r="C55" s="335"/>
      <c r="D55" s="336"/>
      <c r="E55" s="325" t="str">
        <f>IF(AND(入力!C45&lt;&gt;"",入力!E45&lt;&gt;""),入力!C45&amp;" "&amp;入力!E45,"")</f>
        <v>マツモト カホ</v>
      </c>
      <c r="F55" s="326"/>
      <c r="G55" s="326"/>
      <c r="H55" s="326"/>
      <c r="I55" s="326"/>
      <c r="J55" s="326"/>
      <c r="K55" s="326"/>
      <c r="L55" s="326"/>
      <c r="M55" s="326"/>
      <c r="N55" s="326"/>
      <c r="O55" s="327"/>
      <c r="P55" s="328">
        <f>IF(入力!G45="","",入力!G45)</f>
        <v>4</v>
      </c>
      <c r="Q55" s="329"/>
      <c r="R55" s="330"/>
      <c r="S55" s="334" t="str">
        <f>IF(入力!U45="","",入力!U45)</f>
        <v>女</v>
      </c>
      <c r="T55" s="335"/>
      <c r="U55" s="336"/>
      <c r="V55" s="340" t="str">
        <f>IF(入力!I45="","",入力!I45)</f>
        <v>千葉市立若松小学校</v>
      </c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2"/>
      <c r="AL55" s="334">
        <f>IF(入力!M45="","",入力!M45)</f>
        <v>519816451</v>
      </c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6"/>
      <c r="AY55" s="303">
        <f>IF(入力!P45="","",入力!P45)</f>
        <v>140</v>
      </c>
      <c r="AZ55" s="304"/>
      <c r="BA55" s="304"/>
      <c r="BB55" s="304"/>
      <c r="BC55" s="304"/>
      <c r="BD55" s="304"/>
      <c r="BE55" s="305"/>
    </row>
    <row r="56" spans="2:57" ht="20.100000000000001" customHeight="1">
      <c r="B56" s="362"/>
      <c r="C56" s="356"/>
      <c r="D56" s="357"/>
      <c r="E56" s="349" t="str">
        <f>IF(AND(入力!C46&lt;&gt;"",入力!E46&lt;&gt;""),入力!C46&amp;" "&amp;入力!E46,"")</f>
        <v>松本 華歩</v>
      </c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352"/>
      <c r="Q56" s="353"/>
      <c r="R56" s="354"/>
      <c r="S56" s="355"/>
      <c r="T56" s="356"/>
      <c r="U56" s="357"/>
      <c r="V56" s="358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60"/>
      <c r="AL56" s="355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7"/>
      <c r="AY56" s="346"/>
      <c r="AZ56" s="347"/>
      <c r="BA56" s="347"/>
      <c r="BB56" s="347"/>
      <c r="BC56" s="347"/>
      <c r="BD56" s="347"/>
      <c r="BE56" s="348"/>
    </row>
    <row r="57" spans="2:57" ht="11.45" customHeight="1">
      <c r="B57" s="319" t="str">
        <f>IF(入力!B47="","",入力!B47)</f>
        <v/>
      </c>
      <c r="C57" s="320"/>
      <c r="D57" s="321"/>
      <c r="E57" s="325" t="str">
        <f>IF(AND(入力!C47&lt;&gt;"",入力!E47&lt;&gt;""),入力!C47&amp;" "&amp;入力!E47,"")</f>
        <v/>
      </c>
      <c r="F57" s="326"/>
      <c r="G57" s="326"/>
      <c r="H57" s="326"/>
      <c r="I57" s="326"/>
      <c r="J57" s="326"/>
      <c r="K57" s="326"/>
      <c r="L57" s="326"/>
      <c r="M57" s="326"/>
      <c r="N57" s="326"/>
      <c r="O57" s="327"/>
      <c r="P57" s="328" t="str">
        <f>IF(入力!G47="","",入力!G47)</f>
        <v/>
      </c>
      <c r="Q57" s="329"/>
      <c r="R57" s="330"/>
      <c r="S57" s="334" t="str">
        <f>IF(入力!U47="","",入力!U47)</f>
        <v/>
      </c>
      <c r="T57" s="335"/>
      <c r="U57" s="336"/>
      <c r="V57" s="340" t="str">
        <f>IF(入力!I47="","",入力!I47)</f>
        <v/>
      </c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2"/>
      <c r="AL57" s="334" t="str">
        <f>IF(入力!M47="","",入力!M47)</f>
        <v/>
      </c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6"/>
      <c r="AY57" s="303" t="str">
        <f>IF(入力!P47="","",入力!P47)</f>
        <v/>
      </c>
      <c r="AZ57" s="304"/>
      <c r="BA57" s="304"/>
      <c r="BB57" s="304"/>
      <c r="BC57" s="304"/>
      <c r="BD57" s="304"/>
      <c r="BE57" s="305"/>
    </row>
    <row r="58" spans="2:57" ht="20.100000000000001" customHeight="1">
      <c r="B58" s="319"/>
      <c r="C58" s="320"/>
      <c r="D58" s="321"/>
      <c r="E58" s="349" t="str">
        <f>IF(AND(入力!C48&lt;&gt;"",入力!E48&lt;&gt;""),入力!C48&amp;" "&amp;入力!E48,"")</f>
        <v/>
      </c>
      <c r="F58" s="350"/>
      <c r="G58" s="350"/>
      <c r="H58" s="350"/>
      <c r="I58" s="350"/>
      <c r="J58" s="350"/>
      <c r="K58" s="350"/>
      <c r="L58" s="350"/>
      <c r="M58" s="350"/>
      <c r="N58" s="350"/>
      <c r="O58" s="351"/>
      <c r="P58" s="352"/>
      <c r="Q58" s="353"/>
      <c r="R58" s="354"/>
      <c r="S58" s="355"/>
      <c r="T58" s="356"/>
      <c r="U58" s="357"/>
      <c r="V58" s="358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60"/>
      <c r="AL58" s="355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7"/>
      <c r="AY58" s="346"/>
      <c r="AZ58" s="347"/>
      <c r="BA58" s="347"/>
      <c r="BB58" s="347"/>
      <c r="BC58" s="347"/>
      <c r="BD58" s="347"/>
      <c r="BE58" s="348"/>
    </row>
    <row r="59" spans="2:57" ht="11.45" customHeight="1">
      <c r="B59" s="319" t="str">
        <f>IF(入力!B49="","",入力!B49)</f>
        <v/>
      </c>
      <c r="C59" s="320"/>
      <c r="D59" s="321"/>
      <c r="E59" s="325" t="str">
        <f>IF(AND(入力!C49&lt;&gt;"",入力!E49&lt;&gt;""),入力!C49&amp;" "&amp;入力!E49,"")</f>
        <v/>
      </c>
      <c r="F59" s="326"/>
      <c r="G59" s="326"/>
      <c r="H59" s="326"/>
      <c r="I59" s="326"/>
      <c r="J59" s="326"/>
      <c r="K59" s="326"/>
      <c r="L59" s="326"/>
      <c r="M59" s="326"/>
      <c r="N59" s="326"/>
      <c r="O59" s="327"/>
      <c r="P59" s="328" t="str">
        <f>IF(入力!G49="","",入力!G49)</f>
        <v/>
      </c>
      <c r="Q59" s="329"/>
      <c r="R59" s="330"/>
      <c r="S59" s="334" t="str">
        <f>IF(入力!U49="","",入力!U49)</f>
        <v/>
      </c>
      <c r="T59" s="335"/>
      <c r="U59" s="336"/>
      <c r="V59" s="340" t="str">
        <f>IF(入力!I49="","",入力!I49)</f>
        <v/>
      </c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2"/>
      <c r="AL59" s="334" t="str">
        <f>IF(入力!M49="","",入力!M49)</f>
        <v/>
      </c>
      <c r="AM59" s="335"/>
      <c r="AN59" s="335"/>
      <c r="AO59" s="335"/>
      <c r="AP59" s="335"/>
      <c r="AQ59" s="335"/>
      <c r="AR59" s="335"/>
      <c r="AS59" s="335"/>
      <c r="AT59" s="335"/>
      <c r="AU59" s="335"/>
      <c r="AV59" s="335"/>
      <c r="AW59" s="335"/>
      <c r="AX59" s="336"/>
      <c r="AY59" s="303" t="str">
        <f>IF(入力!P49="","",入力!P49)</f>
        <v/>
      </c>
      <c r="AZ59" s="304"/>
      <c r="BA59" s="304"/>
      <c r="BB59" s="304"/>
      <c r="BC59" s="304"/>
      <c r="BD59" s="304"/>
      <c r="BE59" s="305"/>
    </row>
    <row r="60" spans="2:57" ht="20.100000000000001" customHeight="1">
      <c r="B60" s="319"/>
      <c r="C60" s="320"/>
      <c r="D60" s="321"/>
      <c r="E60" s="349" t="str">
        <f>IF(AND(入力!C50&lt;&gt;"",入力!E50&lt;&gt;""),入力!C50&amp;" "&amp;入力!E50,"")</f>
        <v/>
      </c>
      <c r="F60" s="350"/>
      <c r="G60" s="350"/>
      <c r="H60" s="350"/>
      <c r="I60" s="350"/>
      <c r="J60" s="350"/>
      <c r="K60" s="350"/>
      <c r="L60" s="350"/>
      <c r="M60" s="350"/>
      <c r="N60" s="350"/>
      <c r="O60" s="351"/>
      <c r="P60" s="352"/>
      <c r="Q60" s="353"/>
      <c r="R60" s="354"/>
      <c r="S60" s="355"/>
      <c r="T60" s="356"/>
      <c r="U60" s="357"/>
      <c r="V60" s="358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60"/>
      <c r="AL60" s="355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6"/>
      <c r="AX60" s="357"/>
      <c r="AY60" s="346"/>
      <c r="AZ60" s="347"/>
      <c r="BA60" s="347"/>
      <c r="BB60" s="347"/>
      <c r="BC60" s="347"/>
      <c r="BD60" s="347"/>
      <c r="BE60" s="348"/>
    </row>
    <row r="61" spans="2:57" ht="11.45" customHeight="1">
      <c r="B61" s="319" t="str">
        <f>IF(入力!B51="","",入力!B51)</f>
        <v/>
      </c>
      <c r="C61" s="320"/>
      <c r="D61" s="321"/>
      <c r="E61" s="325" t="str">
        <f>IF(AND(入力!C51&lt;&gt;"",入力!E51&lt;&gt;""),入力!C51&amp;" "&amp;入力!E51,"")</f>
        <v/>
      </c>
      <c r="F61" s="326"/>
      <c r="G61" s="326"/>
      <c r="H61" s="326"/>
      <c r="I61" s="326"/>
      <c r="J61" s="326"/>
      <c r="K61" s="326"/>
      <c r="L61" s="326"/>
      <c r="M61" s="326"/>
      <c r="N61" s="326"/>
      <c r="O61" s="327"/>
      <c r="P61" s="328" t="str">
        <f>IF(入力!G51="","",入力!G51)</f>
        <v/>
      </c>
      <c r="Q61" s="329"/>
      <c r="R61" s="330"/>
      <c r="S61" s="334" t="str">
        <f>IF(入力!U51="","",入力!U51)</f>
        <v/>
      </c>
      <c r="T61" s="335"/>
      <c r="U61" s="336"/>
      <c r="V61" s="340" t="str">
        <f>IF(入力!I51="","",入力!I51)</f>
        <v/>
      </c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2"/>
      <c r="AL61" s="334" t="str">
        <f>IF(入力!M51="","",入力!M51)</f>
        <v/>
      </c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  <c r="AW61" s="335"/>
      <c r="AX61" s="336"/>
      <c r="AY61" s="303" t="str">
        <f>IF(入力!P51="","",入力!P51)</f>
        <v/>
      </c>
      <c r="AZ61" s="304"/>
      <c r="BA61" s="304"/>
      <c r="BB61" s="304"/>
      <c r="BC61" s="304"/>
      <c r="BD61" s="304"/>
      <c r="BE61" s="305"/>
    </row>
    <row r="62" spans="2:57" ht="20.100000000000001" customHeight="1" thickBot="1">
      <c r="B62" s="322"/>
      <c r="C62" s="323"/>
      <c r="D62" s="324"/>
      <c r="E62" s="309" t="str">
        <f>IF(AND(入力!C52&lt;&gt;"",入力!E52&lt;&gt;""),入力!C52&amp;" "&amp;入力!E52,"")</f>
        <v/>
      </c>
      <c r="F62" s="310"/>
      <c r="G62" s="310"/>
      <c r="H62" s="310"/>
      <c r="I62" s="310"/>
      <c r="J62" s="310"/>
      <c r="K62" s="310"/>
      <c r="L62" s="310"/>
      <c r="M62" s="310"/>
      <c r="N62" s="310"/>
      <c r="O62" s="311"/>
      <c r="P62" s="331"/>
      <c r="Q62" s="332"/>
      <c r="R62" s="333"/>
      <c r="S62" s="337"/>
      <c r="T62" s="338"/>
      <c r="U62" s="339"/>
      <c r="V62" s="343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5"/>
      <c r="AL62" s="337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339"/>
      <c r="AY62" s="306"/>
      <c r="AZ62" s="307"/>
      <c r="BA62" s="307"/>
      <c r="BB62" s="307"/>
      <c r="BC62" s="307"/>
      <c r="BD62" s="307"/>
      <c r="BE62" s="308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2" t="s">
        <v>163</v>
      </c>
      <c r="AN67" s="312"/>
      <c r="AO67" s="312"/>
      <c r="AP67" s="312"/>
      <c r="AQ67" s="312"/>
      <c r="AR67" s="312"/>
      <c r="AS67" s="312"/>
      <c r="AT67" s="312"/>
      <c r="AU67" s="312"/>
      <c r="AV67" s="313" t="str">
        <f>G31</f>
        <v>木戸 綾乃</v>
      </c>
      <c r="AW67" s="314"/>
      <c r="AX67" s="314"/>
      <c r="AY67" s="314"/>
      <c r="AZ67" s="314"/>
      <c r="BA67" s="314"/>
      <c r="BB67" s="314"/>
      <c r="BC67" s="314"/>
      <c r="BD67" s="314"/>
      <c r="BE67" s="315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2"/>
      <c r="AN68" s="312"/>
      <c r="AO68" s="312"/>
      <c r="AP68" s="312"/>
      <c r="AQ68" s="312"/>
      <c r="AR68" s="312"/>
      <c r="AS68" s="312"/>
      <c r="AT68" s="312"/>
      <c r="AU68" s="312"/>
      <c r="AV68" s="316"/>
      <c r="AW68" s="317"/>
      <c r="AX68" s="317"/>
      <c r="AY68" s="317"/>
      <c r="AZ68" s="317"/>
      <c r="BA68" s="317"/>
      <c r="BB68" s="317"/>
      <c r="BC68" s="317"/>
      <c r="BD68" s="317"/>
      <c r="BE68" s="318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0" t="s">
        <v>165</v>
      </c>
      <c r="B1" s="553" t="str">
        <f>IF(入力!$C$3="","",入力!$C$3)</f>
        <v>みつわ台クラブ</v>
      </c>
      <c r="C1" s="89"/>
      <c r="D1" s="550" t="s">
        <v>165</v>
      </c>
      <c r="E1" s="553" t="str">
        <f>IF(入力!$C$3="","",入力!$C$3)</f>
        <v>みつわ台クラブ</v>
      </c>
      <c r="F1" s="89"/>
      <c r="G1" s="550" t="s">
        <v>165</v>
      </c>
      <c r="H1" s="553" t="str">
        <f>IF(入力!$C$3="","",入力!$C$3)</f>
        <v>みつわ台クラブ</v>
      </c>
      <c r="I1" s="89"/>
      <c r="J1" s="550" t="s">
        <v>165</v>
      </c>
      <c r="K1" s="553" t="str">
        <f>IF(入力!$C$3="","",入力!$C$3)</f>
        <v>みつわ台クラブ</v>
      </c>
    </row>
    <row r="2" spans="1:11" ht="9" customHeight="1">
      <c r="A2" s="551"/>
      <c r="B2" s="554"/>
      <c r="C2" s="89"/>
      <c r="D2" s="551"/>
      <c r="E2" s="554"/>
      <c r="F2" s="89"/>
      <c r="G2" s="551"/>
      <c r="H2" s="554"/>
      <c r="I2" s="89"/>
      <c r="J2" s="551"/>
      <c r="K2" s="554"/>
    </row>
    <row r="3" spans="1:11" ht="9" customHeight="1">
      <c r="A3" s="552"/>
      <c r="B3" s="555"/>
      <c r="C3" s="89"/>
      <c r="D3" s="552"/>
      <c r="E3" s="555"/>
      <c r="F3" s="89"/>
      <c r="G3" s="552"/>
      <c r="H3" s="555"/>
      <c r="I3" s="89"/>
      <c r="J3" s="552"/>
      <c r="K3" s="555"/>
    </row>
    <row r="4" spans="1:11" ht="6" customHeight="1">
      <c r="A4" s="556" t="s">
        <v>166</v>
      </c>
      <c r="B4" s="559" t="s">
        <v>167</v>
      </c>
      <c r="D4" s="556" t="s">
        <v>166</v>
      </c>
      <c r="E4" s="559" t="s">
        <v>167</v>
      </c>
      <c r="G4" s="556" t="s">
        <v>166</v>
      </c>
      <c r="H4" s="559" t="s">
        <v>167</v>
      </c>
      <c r="J4" s="556" t="s">
        <v>166</v>
      </c>
      <c r="K4" s="559" t="s">
        <v>167</v>
      </c>
    </row>
    <row r="5" spans="1:11" ht="6" customHeight="1">
      <c r="A5" s="557"/>
      <c r="B5" s="560"/>
      <c r="D5" s="557"/>
      <c r="E5" s="560"/>
      <c r="G5" s="557"/>
      <c r="H5" s="560"/>
      <c r="J5" s="557"/>
      <c r="K5" s="560"/>
    </row>
    <row r="6" spans="1:11" ht="6" customHeight="1">
      <c r="A6" s="558"/>
      <c r="B6" s="561"/>
      <c r="D6" s="558"/>
      <c r="E6" s="561"/>
      <c r="G6" s="558"/>
      <c r="H6" s="561"/>
      <c r="J6" s="558"/>
      <c r="K6" s="561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岩橋 倖香音</v>
      </c>
      <c r="C7" s="93"/>
      <c r="D7" s="91" t="str">
        <f>IF(申込書!$B$35="","",申込書!$B$35)</f>
        <v>①</v>
      </c>
      <c r="E7" s="92" t="str">
        <f>IF(申込書!$E$36="","",申込書!$E$36)</f>
        <v>岩橋 倖香音</v>
      </c>
      <c r="F7" s="93"/>
      <c r="G7" s="91" t="str">
        <f>IF(申込書!$B$35="","",申込書!$B$35)</f>
        <v>①</v>
      </c>
      <c r="H7" s="92" t="str">
        <f>IF(申込書!$E$36="","",申込書!$E$36)</f>
        <v>岩橋 倖香音</v>
      </c>
      <c r="I7" s="93"/>
      <c r="J7" s="91" t="str">
        <f>IF(申込書!$B$35="","",申込書!$B$35)</f>
        <v>①</v>
      </c>
      <c r="K7" s="92" t="str">
        <f>IF(申込書!$E$36="","",申込書!$E$36)</f>
        <v>岩橋 倖香音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渡邊 雛乃</v>
      </c>
      <c r="C8" s="93"/>
      <c r="D8" s="91">
        <f>IF(申込書!$B$37="","",申込書!$B$37)</f>
        <v>2</v>
      </c>
      <c r="E8" s="92" t="str">
        <f>IF(申込書!$E$38="","",申込書!$E$38)</f>
        <v>渡邊 雛乃</v>
      </c>
      <c r="F8" s="93"/>
      <c r="G8" s="91">
        <f>IF(申込書!$B$37="","",申込書!$B$37)</f>
        <v>2</v>
      </c>
      <c r="H8" s="92" t="str">
        <f>IF(申込書!$E$38="","",申込書!$E$38)</f>
        <v>渡邊 雛乃</v>
      </c>
      <c r="I8" s="93"/>
      <c r="J8" s="91">
        <f>IF(申込書!$B$37="","",申込書!$B$37)</f>
        <v>2</v>
      </c>
      <c r="K8" s="92" t="str">
        <f>IF(申込書!$E$38="","",申込書!$E$38)</f>
        <v>渡邊 雛乃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花本 優音</v>
      </c>
      <c r="C9" s="93"/>
      <c r="D9" s="91">
        <f>IF(申込書!$B$39="","",申込書!$B$39)</f>
        <v>3</v>
      </c>
      <c r="E9" s="92" t="str">
        <f>IF(申込書!$E$40="","",申込書!$E$40)</f>
        <v>花本 優音</v>
      </c>
      <c r="F9" s="93"/>
      <c r="G9" s="91">
        <f>IF(申込書!$B$39="","",申込書!$B$39)</f>
        <v>3</v>
      </c>
      <c r="H9" s="92" t="str">
        <f>IF(申込書!$E$40="","",申込書!$E$40)</f>
        <v>花本 優音</v>
      </c>
      <c r="I9" s="93"/>
      <c r="J9" s="91">
        <f>IF(申込書!$B$39="","",申込書!$B$39)</f>
        <v>3</v>
      </c>
      <c r="K9" s="92" t="str">
        <f>IF(申込書!$E$40="","",申込書!$E$40)</f>
        <v>花本 優音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近藤 櫻</v>
      </c>
      <c r="C10" s="93"/>
      <c r="D10" s="91">
        <f>IF(申込書!$B$41="","",申込書!$B$41)</f>
        <v>4</v>
      </c>
      <c r="E10" s="92" t="str">
        <f>IF(申込書!$E$42="","",申込書!$E$42)</f>
        <v>近藤 櫻</v>
      </c>
      <c r="F10" s="93"/>
      <c r="G10" s="91">
        <f>IF(申込書!$B$41="","",申込書!$B$41)</f>
        <v>4</v>
      </c>
      <c r="H10" s="92" t="str">
        <f>IF(申込書!$E$42="","",申込書!$E$42)</f>
        <v>近藤 櫻</v>
      </c>
      <c r="I10" s="93"/>
      <c r="J10" s="91">
        <f>IF(申込書!$B$41="","",申込書!$B$41)</f>
        <v>4</v>
      </c>
      <c r="K10" s="92" t="str">
        <f>IF(申込書!$E$42="","",申込書!$E$42)</f>
        <v>近藤 櫻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BUYANDELGER NANDIN</v>
      </c>
      <c r="C11" s="93"/>
      <c r="D11" s="91">
        <f>IF(申込書!$B$43="","",申込書!$B$43)</f>
        <v>5</v>
      </c>
      <c r="E11" s="92" t="str">
        <f>IF(申込書!$E$44="","",申込書!$E$44)</f>
        <v>BUYANDELGER NANDIN</v>
      </c>
      <c r="F11" s="93"/>
      <c r="G11" s="91">
        <f>IF(申込書!$B$43="","",申込書!$B$43)</f>
        <v>5</v>
      </c>
      <c r="H11" s="92" t="str">
        <f>IF(申込書!$E$44="","",申込書!$E$44)</f>
        <v>BUYANDELGER NANDIN</v>
      </c>
      <c r="I11" s="93"/>
      <c r="J11" s="91">
        <f>IF(申込書!$B$43="","",申込書!$B$43)</f>
        <v>5</v>
      </c>
      <c r="K11" s="92" t="str">
        <f>IF(申込書!$E$44="","",申込書!$E$44)</f>
        <v>BUYANDELGER NANDIN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佐藤 杏奈</v>
      </c>
      <c r="C12" s="93"/>
      <c r="D12" s="91">
        <f>IF(申込書!$B$45="","",申込書!$B$45)</f>
        <v>6</v>
      </c>
      <c r="E12" s="92" t="str">
        <f>IF(申込書!$E$46="","",申込書!$E$46)</f>
        <v>佐藤 杏奈</v>
      </c>
      <c r="F12" s="93"/>
      <c r="G12" s="91">
        <f>IF(申込書!$B$45="","",申込書!$B$45)</f>
        <v>6</v>
      </c>
      <c r="H12" s="92" t="str">
        <f>IF(申込書!$E$46="","",申込書!$E$46)</f>
        <v>佐藤 杏奈</v>
      </c>
      <c r="I12" s="93"/>
      <c r="J12" s="91">
        <f>IF(申込書!$B$45="","",申込書!$B$45)</f>
        <v>6</v>
      </c>
      <c r="K12" s="92" t="str">
        <f>IF(申込書!$E$46="","",申込書!$E$46)</f>
        <v>佐藤 杏奈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間山 紗有</v>
      </c>
      <c r="C13" s="93"/>
      <c r="D13" s="91">
        <f>IF(申込書!$B$47="","",申込書!$B$47)</f>
        <v>7</v>
      </c>
      <c r="E13" s="92" t="str">
        <f>IF(申込書!$E$48="","",申込書!$E$48)</f>
        <v>間山 紗有</v>
      </c>
      <c r="F13" s="93"/>
      <c r="G13" s="91">
        <f>IF(申込書!$B$47="","",申込書!$B$47)</f>
        <v>7</v>
      </c>
      <c r="H13" s="92" t="str">
        <f>IF(申込書!$E$48="","",申込書!$E$48)</f>
        <v>間山 紗有</v>
      </c>
      <c r="I13" s="93"/>
      <c r="J13" s="91">
        <f>IF(申込書!$B$47="","",申込書!$B$47)</f>
        <v>7</v>
      </c>
      <c r="K13" s="92" t="str">
        <f>IF(申込書!$E$48="","",申込書!$E$48)</f>
        <v>間山 紗有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木戸 花咲</v>
      </c>
      <c r="C14" s="93"/>
      <c r="D14" s="91">
        <f>IF(申込書!$B$49="","",申込書!$B$49)</f>
        <v>8</v>
      </c>
      <c r="E14" s="92" t="str">
        <f>IF(申込書!$E$50="","",申込書!$E$50)</f>
        <v>木戸 花咲</v>
      </c>
      <c r="F14" s="93"/>
      <c r="G14" s="91">
        <f>IF(申込書!$B$49="","",申込書!$B$49)</f>
        <v>8</v>
      </c>
      <c r="H14" s="92" t="str">
        <f>IF(申込書!$E$50="","",申込書!$E$50)</f>
        <v>木戸 花咲</v>
      </c>
      <c r="I14" s="93"/>
      <c r="J14" s="91">
        <f>IF(申込書!$B$49="","",申込書!$B$49)</f>
        <v>8</v>
      </c>
      <c r="K14" s="92" t="str">
        <f>IF(申込書!$E$50="","",申込書!$E$50)</f>
        <v>木戸 花咲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松浦 花季</v>
      </c>
      <c r="C15" s="93"/>
      <c r="D15" s="91">
        <f>IF(申込書!$B$51="","",申込書!$B$51)</f>
        <v>9</v>
      </c>
      <c r="E15" s="92" t="str">
        <f>IF(申込書!$E$52="","",申込書!$E$52)</f>
        <v>松浦 花季</v>
      </c>
      <c r="F15" s="93"/>
      <c r="G15" s="91">
        <f>IF(申込書!$B$51="","",申込書!$B$51)</f>
        <v>9</v>
      </c>
      <c r="H15" s="92" t="str">
        <f>IF(申込書!$E$52="","",申込書!$E$52)</f>
        <v>松浦 花季</v>
      </c>
      <c r="I15" s="93"/>
      <c r="J15" s="91">
        <f>IF(申込書!$B$51="","",申込書!$B$51)</f>
        <v>9</v>
      </c>
      <c r="K15" s="92" t="str">
        <f>IF(申込書!$E$52="","",申込書!$E$52)</f>
        <v>松浦 花季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近藤 楓</v>
      </c>
      <c r="C16" s="93"/>
      <c r="D16" s="91">
        <f>IF(申込書!$B$53="","",申込書!$B$53)</f>
        <v>10</v>
      </c>
      <c r="E16" s="92" t="str">
        <f>IF(申込書!$E$54="","",申込書!$E$54)</f>
        <v>近藤 楓</v>
      </c>
      <c r="F16" s="93"/>
      <c r="G16" s="91">
        <f>IF(申込書!$B$53="","",申込書!$B$53)</f>
        <v>10</v>
      </c>
      <c r="H16" s="92" t="str">
        <f>IF(申込書!$E$54="","",申込書!$E$54)</f>
        <v>近藤 楓</v>
      </c>
      <c r="I16" s="93"/>
      <c r="J16" s="91">
        <f>IF(申込書!$B$53="","",申込書!$B$53)</f>
        <v>10</v>
      </c>
      <c r="K16" s="92" t="str">
        <f>IF(申込書!$E$54="","",申込書!$E$54)</f>
        <v>近藤 楓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松本 華歩</v>
      </c>
      <c r="C17" s="93"/>
      <c r="D17" s="91">
        <f>IF(申込書!$B$55="","",申込書!$B$55)</f>
        <v>11</v>
      </c>
      <c r="E17" s="92" t="str">
        <f>IF(申込書!$E$56="","",申込書!$E$56)</f>
        <v>松本 華歩</v>
      </c>
      <c r="F17" s="93"/>
      <c r="G17" s="91">
        <f>IF(申込書!$B$55="","",申込書!$B$55)</f>
        <v>11</v>
      </c>
      <c r="H17" s="92" t="str">
        <f>IF(申込書!$E$56="","",申込書!$E$56)</f>
        <v>松本 華歩</v>
      </c>
      <c r="I17" s="93"/>
      <c r="J17" s="91">
        <f>IF(申込書!$B$55="","",申込書!$B$55)</f>
        <v>11</v>
      </c>
      <c r="K17" s="92" t="str">
        <f>IF(申込書!$E$56="","",申込書!$E$56)</f>
        <v>松本 華歩</v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0" t="s">
        <v>165</v>
      </c>
      <c r="B22" s="553" t="str">
        <f>IF(入力!$C$3="","",入力!$C$3)</f>
        <v>みつわ台クラブ</v>
      </c>
      <c r="C22" s="89"/>
      <c r="D22" s="550" t="s">
        <v>165</v>
      </c>
      <c r="E22" s="553" t="str">
        <f>IF(入力!$C$3="","",入力!$C$3)</f>
        <v>みつわ台クラブ</v>
      </c>
      <c r="F22" s="89"/>
      <c r="G22" s="550" t="s">
        <v>165</v>
      </c>
      <c r="H22" s="553" t="str">
        <f>IF(入力!$C$3="","",入力!$C$3)</f>
        <v>みつわ台クラブ</v>
      </c>
      <c r="I22" s="89"/>
      <c r="J22" s="550" t="s">
        <v>165</v>
      </c>
      <c r="K22" s="553" t="str">
        <f>IF(入力!$C$3="","",入力!$C$3)</f>
        <v>みつわ台クラブ</v>
      </c>
    </row>
    <row r="23" spans="1:11" ht="9" customHeight="1">
      <c r="A23" s="551"/>
      <c r="B23" s="554"/>
      <c r="C23" s="89"/>
      <c r="D23" s="551"/>
      <c r="E23" s="554"/>
      <c r="F23" s="89"/>
      <c r="G23" s="551"/>
      <c r="H23" s="554"/>
      <c r="I23" s="89"/>
      <c r="J23" s="551"/>
      <c r="K23" s="554"/>
    </row>
    <row r="24" spans="1:11" ht="9" customHeight="1">
      <c r="A24" s="552"/>
      <c r="B24" s="555"/>
      <c r="C24" s="89"/>
      <c r="D24" s="552"/>
      <c r="E24" s="555"/>
      <c r="F24" s="89"/>
      <c r="G24" s="552"/>
      <c r="H24" s="555"/>
      <c r="I24" s="89"/>
      <c r="J24" s="552"/>
      <c r="K24" s="555"/>
    </row>
    <row r="25" spans="1:11" ht="6" customHeight="1">
      <c r="A25" s="556" t="s">
        <v>166</v>
      </c>
      <c r="B25" s="559" t="s">
        <v>167</v>
      </c>
      <c r="D25" s="556" t="s">
        <v>166</v>
      </c>
      <c r="E25" s="559" t="s">
        <v>167</v>
      </c>
      <c r="G25" s="556" t="s">
        <v>166</v>
      </c>
      <c r="H25" s="559" t="s">
        <v>167</v>
      </c>
      <c r="J25" s="556" t="s">
        <v>166</v>
      </c>
      <c r="K25" s="559" t="s">
        <v>167</v>
      </c>
    </row>
    <row r="26" spans="1:11" ht="6" customHeight="1">
      <c r="A26" s="557"/>
      <c r="B26" s="560"/>
      <c r="D26" s="557"/>
      <c r="E26" s="560"/>
      <c r="G26" s="557"/>
      <c r="H26" s="560"/>
      <c r="J26" s="557"/>
      <c r="K26" s="560"/>
    </row>
    <row r="27" spans="1:11" ht="6" customHeight="1">
      <c r="A27" s="558"/>
      <c r="B27" s="561"/>
      <c r="D27" s="558"/>
      <c r="E27" s="561"/>
      <c r="G27" s="558"/>
      <c r="H27" s="561"/>
      <c r="J27" s="558"/>
      <c r="K27" s="561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岩橋 倖香音</v>
      </c>
      <c r="C28" s="93"/>
      <c r="D28" s="91" t="str">
        <f>IF(申込書!$B$35="","",申込書!$B$35)</f>
        <v>①</v>
      </c>
      <c r="E28" s="92" t="str">
        <f>IF(申込書!$E$36="","",申込書!$E$36)</f>
        <v>岩橋 倖香音</v>
      </c>
      <c r="F28" s="93"/>
      <c r="G28" s="91" t="str">
        <f>IF(申込書!$B$35="","",申込書!$B$35)</f>
        <v>①</v>
      </c>
      <c r="H28" s="92" t="str">
        <f>IF(申込書!$E$36="","",申込書!$E$36)</f>
        <v>岩橋 倖香音</v>
      </c>
      <c r="I28" s="93"/>
      <c r="J28" s="91" t="str">
        <f>IF(申込書!$B$35="","",申込書!$B$35)</f>
        <v>①</v>
      </c>
      <c r="K28" s="92" t="str">
        <f>IF(申込書!$E$36="","",申込書!$E$36)</f>
        <v>岩橋 倖香音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渡邊 雛乃</v>
      </c>
      <c r="C29" s="93"/>
      <c r="D29" s="91">
        <f>IF(申込書!$B$37="","",申込書!$B$37)</f>
        <v>2</v>
      </c>
      <c r="E29" s="92" t="str">
        <f>IF(申込書!$E$38="","",申込書!$E$38)</f>
        <v>渡邊 雛乃</v>
      </c>
      <c r="F29" s="93"/>
      <c r="G29" s="91">
        <f>IF(申込書!$B$37="","",申込書!$B$37)</f>
        <v>2</v>
      </c>
      <c r="H29" s="92" t="str">
        <f>IF(申込書!$E$38="","",申込書!$E$38)</f>
        <v>渡邊 雛乃</v>
      </c>
      <c r="I29" s="93"/>
      <c r="J29" s="91">
        <f>IF(申込書!$B$37="","",申込書!$B$37)</f>
        <v>2</v>
      </c>
      <c r="K29" s="92" t="str">
        <f>IF(申込書!$E$38="","",申込書!$E$38)</f>
        <v>渡邊 雛乃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花本 優音</v>
      </c>
      <c r="C30" s="93"/>
      <c r="D30" s="91">
        <f>IF(申込書!$B$39="","",申込書!$B$39)</f>
        <v>3</v>
      </c>
      <c r="E30" s="92" t="str">
        <f>IF(申込書!$E$40="","",申込書!$E$40)</f>
        <v>花本 優音</v>
      </c>
      <c r="F30" s="93"/>
      <c r="G30" s="91">
        <f>IF(申込書!$B$39="","",申込書!$B$39)</f>
        <v>3</v>
      </c>
      <c r="H30" s="92" t="str">
        <f>IF(申込書!$E$40="","",申込書!$E$40)</f>
        <v>花本 優音</v>
      </c>
      <c r="I30" s="93"/>
      <c r="J30" s="91">
        <f>IF(申込書!$B$39="","",申込書!$B$39)</f>
        <v>3</v>
      </c>
      <c r="K30" s="92" t="str">
        <f>IF(申込書!$E$40="","",申込書!$E$40)</f>
        <v>花本 優音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近藤 櫻</v>
      </c>
      <c r="C31" s="93"/>
      <c r="D31" s="91">
        <f>IF(申込書!$B$41="","",申込書!$B$41)</f>
        <v>4</v>
      </c>
      <c r="E31" s="92" t="str">
        <f>IF(申込書!$E$42="","",申込書!$E$42)</f>
        <v>近藤 櫻</v>
      </c>
      <c r="F31" s="93"/>
      <c r="G31" s="91">
        <f>IF(申込書!$B$41="","",申込書!$B$41)</f>
        <v>4</v>
      </c>
      <c r="H31" s="92" t="str">
        <f>IF(申込書!$E$42="","",申込書!$E$42)</f>
        <v>近藤 櫻</v>
      </c>
      <c r="I31" s="93"/>
      <c r="J31" s="91">
        <f>IF(申込書!$B$41="","",申込書!$B$41)</f>
        <v>4</v>
      </c>
      <c r="K31" s="92" t="str">
        <f>IF(申込書!$E$42="","",申込書!$E$42)</f>
        <v>近藤 櫻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BUYANDELGER NANDIN</v>
      </c>
      <c r="C32" s="93"/>
      <c r="D32" s="91">
        <f>IF(申込書!$B$43="","",申込書!$B$43)</f>
        <v>5</v>
      </c>
      <c r="E32" s="92" t="str">
        <f>IF(申込書!$E$44="","",申込書!$E$44)</f>
        <v>BUYANDELGER NANDIN</v>
      </c>
      <c r="F32" s="93"/>
      <c r="G32" s="91">
        <f>IF(申込書!$B$43="","",申込書!$B$43)</f>
        <v>5</v>
      </c>
      <c r="H32" s="92" t="str">
        <f>IF(申込書!$E$44="","",申込書!$E$44)</f>
        <v>BUYANDELGER NANDIN</v>
      </c>
      <c r="I32" s="93"/>
      <c r="J32" s="91">
        <f>IF(申込書!$B$43="","",申込書!$B$43)</f>
        <v>5</v>
      </c>
      <c r="K32" s="92" t="str">
        <f>IF(申込書!$E$44="","",申込書!$E$44)</f>
        <v>BUYANDELGER NANDIN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佐藤 杏奈</v>
      </c>
      <c r="C33" s="93"/>
      <c r="D33" s="91">
        <f>IF(申込書!$B$45="","",申込書!$B$45)</f>
        <v>6</v>
      </c>
      <c r="E33" s="92" t="str">
        <f>IF(申込書!$E$46="","",申込書!$E$46)</f>
        <v>佐藤 杏奈</v>
      </c>
      <c r="F33" s="93"/>
      <c r="G33" s="91">
        <f>IF(申込書!$B$45="","",申込書!$B$45)</f>
        <v>6</v>
      </c>
      <c r="H33" s="92" t="str">
        <f>IF(申込書!$E$46="","",申込書!$E$46)</f>
        <v>佐藤 杏奈</v>
      </c>
      <c r="I33" s="93"/>
      <c r="J33" s="91">
        <f>IF(申込書!$B$45="","",申込書!$B$45)</f>
        <v>6</v>
      </c>
      <c r="K33" s="92" t="str">
        <f>IF(申込書!$E$46="","",申込書!$E$46)</f>
        <v>佐藤 杏奈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間山 紗有</v>
      </c>
      <c r="C34" s="93"/>
      <c r="D34" s="91">
        <f>IF(申込書!$B$47="","",申込書!$B$47)</f>
        <v>7</v>
      </c>
      <c r="E34" s="92" t="str">
        <f>IF(申込書!$E$48="","",申込書!$E$48)</f>
        <v>間山 紗有</v>
      </c>
      <c r="F34" s="93"/>
      <c r="G34" s="91">
        <f>IF(申込書!$B$47="","",申込書!$B$47)</f>
        <v>7</v>
      </c>
      <c r="H34" s="92" t="str">
        <f>IF(申込書!$E$48="","",申込書!$E$48)</f>
        <v>間山 紗有</v>
      </c>
      <c r="I34" s="93"/>
      <c r="J34" s="91">
        <f>IF(申込書!$B$47="","",申込書!$B$47)</f>
        <v>7</v>
      </c>
      <c r="K34" s="92" t="str">
        <f>IF(申込書!$E$48="","",申込書!$E$48)</f>
        <v>間山 紗有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木戸 花咲</v>
      </c>
      <c r="C35" s="93"/>
      <c r="D35" s="91">
        <f>IF(申込書!$B$49="","",申込書!$B$49)</f>
        <v>8</v>
      </c>
      <c r="E35" s="92" t="str">
        <f>IF(申込書!$E$50="","",申込書!$E$50)</f>
        <v>木戸 花咲</v>
      </c>
      <c r="F35" s="93"/>
      <c r="G35" s="91">
        <f>IF(申込書!$B$49="","",申込書!$B$49)</f>
        <v>8</v>
      </c>
      <c r="H35" s="92" t="str">
        <f>IF(申込書!$E$50="","",申込書!$E$50)</f>
        <v>木戸 花咲</v>
      </c>
      <c r="I35" s="93"/>
      <c r="J35" s="91">
        <f>IF(申込書!$B$49="","",申込書!$B$49)</f>
        <v>8</v>
      </c>
      <c r="K35" s="92" t="str">
        <f>IF(申込書!$E$50="","",申込書!$E$50)</f>
        <v>木戸 花咲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松浦 花季</v>
      </c>
      <c r="C36" s="93"/>
      <c r="D36" s="91">
        <f>IF(申込書!$B$51="","",申込書!$B$51)</f>
        <v>9</v>
      </c>
      <c r="E36" s="92" t="str">
        <f>IF(申込書!$E$52="","",申込書!$E$52)</f>
        <v>松浦 花季</v>
      </c>
      <c r="F36" s="93"/>
      <c r="G36" s="91">
        <f>IF(申込書!$B$51="","",申込書!$B$51)</f>
        <v>9</v>
      </c>
      <c r="H36" s="92" t="str">
        <f>IF(申込書!$E$52="","",申込書!$E$52)</f>
        <v>松浦 花季</v>
      </c>
      <c r="I36" s="93"/>
      <c r="J36" s="91">
        <f>IF(申込書!$B$51="","",申込書!$B$51)</f>
        <v>9</v>
      </c>
      <c r="K36" s="92" t="str">
        <f>IF(申込書!$E$52="","",申込書!$E$52)</f>
        <v>松浦 花季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近藤 楓</v>
      </c>
      <c r="C37" s="93"/>
      <c r="D37" s="91">
        <f>IF(申込書!$B$53="","",申込書!$B$53)</f>
        <v>10</v>
      </c>
      <c r="E37" s="92" t="str">
        <f>IF(申込書!$E$54="","",申込書!$E$54)</f>
        <v>近藤 楓</v>
      </c>
      <c r="F37" s="93"/>
      <c r="G37" s="91">
        <f>IF(申込書!$B$53="","",申込書!$B$53)</f>
        <v>10</v>
      </c>
      <c r="H37" s="92" t="str">
        <f>IF(申込書!$E$54="","",申込書!$E$54)</f>
        <v>近藤 楓</v>
      </c>
      <c r="I37" s="93"/>
      <c r="J37" s="91">
        <f>IF(申込書!$B$53="","",申込書!$B$53)</f>
        <v>10</v>
      </c>
      <c r="K37" s="92" t="str">
        <f>IF(申込書!$E$54="","",申込書!$E$54)</f>
        <v>近藤 楓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松本 華歩</v>
      </c>
      <c r="C38" s="93"/>
      <c r="D38" s="91">
        <f>IF(申込書!$B$55="","",申込書!$B$55)</f>
        <v>11</v>
      </c>
      <c r="E38" s="92" t="str">
        <f>IF(申込書!$E$56="","",申込書!$E$56)</f>
        <v>松本 華歩</v>
      </c>
      <c r="F38" s="93"/>
      <c r="G38" s="91">
        <f>IF(申込書!$B$55="","",申込書!$B$55)</f>
        <v>11</v>
      </c>
      <c r="H38" s="92" t="str">
        <f>IF(申込書!$E$56="","",申込書!$E$56)</f>
        <v>松本 華歩</v>
      </c>
      <c r="I38" s="93"/>
      <c r="J38" s="91">
        <f>IF(申込書!$B$55="","",申込書!$B$55)</f>
        <v>11</v>
      </c>
      <c r="K38" s="92" t="str">
        <f>IF(申込書!$E$56="","",申込書!$E$56)</f>
        <v>松本 華歩</v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0" t="s">
        <v>165</v>
      </c>
      <c r="B43" s="553" t="str">
        <f>IF(入力!$C$3="","",入力!$C$3)</f>
        <v>みつわ台クラブ</v>
      </c>
      <c r="C43" s="89"/>
      <c r="D43" s="550" t="s">
        <v>165</v>
      </c>
      <c r="E43" s="553" t="str">
        <f>IF(入力!$C$3="","",入力!$C$3)</f>
        <v>みつわ台クラブ</v>
      </c>
      <c r="F43" s="89"/>
      <c r="G43" s="550" t="s">
        <v>165</v>
      </c>
      <c r="H43" s="553" t="str">
        <f>IF(入力!$C$3="","",入力!$C$3)</f>
        <v>みつわ台クラブ</v>
      </c>
      <c r="I43" s="89"/>
      <c r="J43" s="550" t="s">
        <v>165</v>
      </c>
      <c r="K43" s="553" t="str">
        <f>IF(入力!$C$3="","",入力!$C$3)</f>
        <v>みつわ台クラブ</v>
      </c>
    </row>
    <row r="44" spans="1:11" ht="9" customHeight="1">
      <c r="A44" s="551"/>
      <c r="B44" s="554"/>
      <c r="C44" s="89"/>
      <c r="D44" s="551"/>
      <c r="E44" s="554"/>
      <c r="F44" s="89"/>
      <c r="G44" s="551"/>
      <c r="H44" s="554"/>
      <c r="I44" s="89"/>
      <c r="J44" s="551"/>
      <c r="K44" s="554"/>
    </row>
    <row r="45" spans="1:11" ht="9" customHeight="1">
      <c r="A45" s="552"/>
      <c r="B45" s="555"/>
      <c r="C45" s="89"/>
      <c r="D45" s="552"/>
      <c r="E45" s="555"/>
      <c r="F45" s="89"/>
      <c r="G45" s="552"/>
      <c r="H45" s="555"/>
      <c r="I45" s="89"/>
      <c r="J45" s="552"/>
      <c r="K45" s="555"/>
    </row>
    <row r="46" spans="1:11" ht="6" customHeight="1">
      <c r="A46" s="556" t="s">
        <v>166</v>
      </c>
      <c r="B46" s="559" t="s">
        <v>167</v>
      </c>
      <c r="D46" s="556" t="s">
        <v>166</v>
      </c>
      <c r="E46" s="559" t="s">
        <v>167</v>
      </c>
      <c r="G46" s="556" t="s">
        <v>166</v>
      </c>
      <c r="H46" s="559" t="s">
        <v>167</v>
      </c>
      <c r="J46" s="556" t="s">
        <v>166</v>
      </c>
      <c r="K46" s="559" t="s">
        <v>167</v>
      </c>
    </row>
    <row r="47" spans="1:11" ht="6" customHeight="1">
      <c r="A47" s="557"/>
      <c r="B47" s="560"/>
      <c r="D47" s="557"/>
      <c r="E47" s="560"/>
      <c r="G47" s="557"/>
      <c r="H47" s="560"/>
      <c r="J47" s="557"/>
      <c r="K47" s="560"/>
    </row>
    <row r="48" spans="1:11" ht="6" customHeight="1">
      <c r="A48" s="558"/>
      <c r="B48" s="561"/>
      <c r="D48" s="558"/>
      <c r="E48" s="561"/>
      <c r="G48" s="558"/>
      <c r="H48" s="561"/>
      <c r="J48" s="558"/>
      <c r="K48" s="561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岩橋 倖香音</v>
      </c>
      <c r="C49" s="93"/>
      <c r="D49" s="91" t="str">
        <f>IF(申込書!$B$35="","",申込書!$B$35)</f>
        <v>①</v>
      </c>
      <c r="E49" s="92" t="str">
        <f>IF(申込書!$E$36="","",申込書!$E$36)</f>
        <v>岩橋 倖香音</v>
      </c>
      <c r="F49" s="93"/>
      <c r="G49" s="91" t="str">
        <f>IF(申込書!$B$35="","",申込書!$B$35)</f>
        <v>①</v>
      </c>
      <c r="H49" s="92" t="str">
        <f>IF(申込書!$E$36="","",申込書!$E$36)</f>
        <v>岩橋 倖香音</v>
      </c>
      <c r="I49" s="93"/>
      <c r="J49" s="91" t="str">
        <f>IF(申込書!$B$35="","",申込書!$B$35)</f>
        <v>①</v>
      </c>
      <c r="K49" s="92" t="str">
        <f>IF(申込書!$E$36="","",申込書!$E$36)</f>
        <v>岩橋 倖香音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渡邊 雛乃</v>
      </c>
      <c r="C50" s="93"/>
      <c r="D50" s="91">
        <f>IF(申込書!$B$37="","",申込書!$B$37)</f>
        <v>2</v>
      </c>
      <c r="E50" s="92" t="str">
        <f>IF(申込書!$E$38="","",申込書!$E$38)</f>
        <v>渡邊 雛乃</v>
      </c>
      <c r="F50" s="93"/>
      <c r="G50" s="91">
        <f>IF(申込書!$B$37="","",申込書!$B$37)</f>
        <v>2</v>
      </c>
      <c r="H50" s="92" t="str">
        <f>IF(申込書!$E$38="","",申込書!$E$38)</f>
        <v>渡邊 雛乃</v>
      </c>
      <c r="I50" s="93"/>
      <c r="J50" s="91">
        <f>IF(申込書!$B$37="","",申込書!$B$37)</f>
        <v>2</v>
      </c>
      <c r="K50" s="92" t="str">
        <f>IF(申込書!$E$38="","",申込書!$E$38)</f>
        <v>渡邊 雛乃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花本 優音</v>
      </c>
      <c r="C51" s="93"/>
      <c r="D51" s="91">
        <f>IF(申込書!$B$39="","",申込書!$B$39)</f>
        <v>3</v>
      </c>
      <c r="E51" s="92" t="str">
        <f>IF(申込書!$E$40="","",申込書!$E$40)</f>
        <v>花本 優音</v>
      </c>
      <c r="F51" s="93"/>
      <c r="G51" s="91">
        <f>IF(申込書!$B$39="","",申込書!$B$39)</f>
        <v>3</v>
      </c>
      <c r="H51" s="92" t="str">
        <f>IF(申込書!$E$40="","",申込書!$E$40)</f>
        <v>花本 優音</v>
      </c>
      <c r="I51" s="93"/>
      <c r="J51" s="91">
        <f>IF(申込書!$B$39="","",申込書!$B$39)</f>
        <v>3</v>
      </c>
      <c r="K51" s="92" t="str">
        <f>IF(申込書!$E$40="","",申込書!$E$40)</f>
        <v>花本 優音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近藤 櫻</v>
      </c>
      <c r="C52" s="93"/>
      <c r="D52" s="91">
        <f>IF(申込書!$B$41="","",申込書!$B$41)</f>
        <v>4</v>
      </c>
      <c r="E52" s="92" t="str">
        <f>IF(申込書!$E$42="","",申込書!$E$42)</f>
        <v>近藤 櫻</v>
      </c>
      <c r="F52" s="93"/>
      <c r="G52" s="91">
        <f>IF(申込書!$B$41="","",申込書!$B$41)</f>
        <v>4</v>
      </c>
      <c r="H52" s="92" t="str">
        <f>IF(申込書!$E$42="","",申込書!$E$42)</f>
        <v>近藤 櫻</v>
      </c>
      <c r="I52" s="93"/>
      <c r="J52" s="91">
        <f>IF(申込書!$B$41="","",申込書!$B$41)</f>
        <v>4</v>
      </c>
      <c r="K52" s="92" t="str">
        <f>IF(申込書!$E$42="","",申込書!$E$42)</f>
        <v>近藤 櫻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BUYANDELGER NANDIN</v>
      </c>
      <c r="C53" s="93"/>
      <c r="D53" s="91">
        <f>IF(申込書!$B$43="","",申込書!$B$43)</f>
        <v>5</v>
      </c>
      <c r="E53" s="92" t="str">
        <f>IF(申込書!$E$44="","",申込書!$E$44)</f>
        <v>BUYANDELGER NANDIN</v>
      </c>
      <c r="F53" s="93"/>
      <c r="G53" s="91">
        <f>IF(申込書!$B$43="","",申込書!$B$43)</f>
        <v>5</v>
      </c>
      <c r="H53" s="92" t="str">
        <f>IF(申込書!$E$44="","",申込書!$E$44)</f>
        <v>BUYANDELGER NANDIN</v>
      </c>
      <c r="I53" s="93"/>
      <c r="J53" s="91">
        <f>IF(申込書!$B$43="","",申込書!$B$43)</f>
        <v>5</v>
      </c>
      <c r="K53" s="92" t="str">
        <f>IF(申込書!$E$44="","",申込書!$E$44)</f>
        <v>BUYANDELGER NANDIN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佐藤 杏奈</v>
      </c>
      <c r="C54" s="93"/>
      <c r="D54" s="91">
        <f>IF(申込書!$B$45="","",申込書!$B$45)</f>
        <v>6</v>
      </c>
      <c r="E54" s="92" t="str">
        <f>IF(申込書!$E$46="","",申込書!$E$46)</f>
        <v>佐藤 杏奈</v>
      </c>
      <c r="F54" s="93"/>
      <c r="G54" s="91">
        <f>IF(申込書!$B$45="","",申込書!$B$45)</f>
        <v>6</v>
      </c>
      <c r="H54" s="92" t="str">
        <f>IF(申込書!$E$46="","",申込書!$E$46)</f>
        <v>佐藤 杏奈</v>
      </c>
      <c r="I54" s="93"/>
      <c r="J54" s="91">
        <f>IF(申込書!$B$45="","",申込書!$B$45)</f>
        <v>6</v>
      </c>
      <c r="K54" s="92" t="str">
        <f>IF(申込書!$E$46="","",申込書!$E$46)</f>
        <v>佐藤 杏奈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間山 紗有</v>
      </c>
      <c r="C55" s="93"/>
      <c r="D55" s="91">
        <f>IF(申込書!$B$47="","",申込書!$B$47)</f>
        <v>7</v>
      </c>
      <c r="E55" s="92" t="str">
        <f>IF(申込書!$E$48="","",申込書!$E$48)</f>
        <v>間山 紗有</v>
      </c>
      <c r="F55" s="93"/>
      <c r="G55" s="91">
        <f>IF(申込書!$B$47="","",申込書!$B$47)</f>
        <v>7</v>
      </c>
      <c r="H55" s="92" t="str">
        <f>IF(申込書!$E$48="","",申込書!$E$48)</f>
        <v>間山 紗有</v>
      </c>
      <c r="I55" s="93"/>
      <c r="J55" s="91">
        <f>IF(申込書!$B$47="","",申込書!$B$47)</f>
        <v>7</v>
      </c>
      <c r="K55" s="92" t="str">
        <f>IF(申込書!$E$48="","",申込書!$E$48)</f>
        <v>間山 紗有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木戸 花咲</v>
      </c>
      <c r="C56" s="93"/>
      <c r="D56" s="91">
        <f>IF(申込書!$B$49="","",申込書!$B$49)</f>
        <v>8</v>
      </c>
      <c r="E56" s="92" t="str">
        <f>IF(申込書!$E$50="","",申込書!$E$50)</f>
        <v>木戸 花咲</v>
      </c>
      <c r="F56" s="93"/>
      <c r="G56" s="91">
        <f>IF(申込書!$B$49="","",申込書!$B$49)</f>
        <v>8</v>
      </c>
      <c r="H56" s="92" t="str">
        <f>IF(申込書!$E$50="","",申込書!$E$50)</f>
        <v>木戸 花咲</v>
      </c>
      <c r="I56" s="93"/>
      <c r="J56" s="91">
        <f>IF(申込書!$B$49="","",申込書!$B$49)</f>
        <v>8</v>
      </c>
      <c r="K56" s="92" t="str">
        <f>IF(申込書!$E$50="","",申込書!$E$50)</f>
        <v>木戸 花咲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松浦 花季</v>
      </c>
      <c r="C57" s="93"/>
      <c r="D57" s="91">
        <f>IF(申込書!$B$51="","",申込書!$B$51)</f>
        <v>9</v>
      </c>
      <c r="E57" s="92" t="str">
        <f>IF(申込書!$E$52="","",申込書!$E$52)</f>
        <v>松浦 花季</v>
      </c>
      <c r="F57" s="93"/>
      <c r="G57" s="91">
        <f>IF(申込書!$B$51="","",申込書!$B$51)</f>
        <v>9</v>
      </c>
      <c r="H57" s="92" t="str">
        <f>IF(申込書!$E$52="","",申込書!$E$52)</f>
        <v>松浦 花季</v>
      </c>
      <c r="I57" s="93"/>
      <c r="J57" s="91">
        <f>IF(申込書!$B$51="","",申込書!$B$51)</f>
        <v>9</v>
      </c>
      <c r="K57" s="92" t="str">
        <f>IF(申込書!$E$52="","",申込書!$E$52)</f>
        <v>松浦 花季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近藤 楓</v>
      </c>
      <c r="C58" s="93"/>
      <c r="D58" s="91">
        <f>IF(申込書!$B$53="","",申込書!$B$53)</f>
        <v>10</v>
      </c>
      <c r="E58" s="92" t="str">
        <f>IF(申込書!$E$54="","",申込書!$E$54)</f>
        <v>近藤 楓</v>
      </c>
      <c r="F58" s="93"/>
      <c r="G58" s="91">
        <f>IF(申込書!$B$53="","",申込書!$B$53)</f>
        <v>10</v>
      </c>
      <c r="H58" s="92" t="str">
        <f>IF(申込書!$E$54="","",申込書!$E$54)</f>
        <v>近藤 楓</v>
      </c>
      <c r="I58" s="93"/>
      <c r="J58" s="91">
        <f>IF(申込書!$B$53="","",申込書!$B$53)</f>
        <v>10</v>
      </c>
      <c r="K58" s="92" t="str">
        <f>IF(申込書!$E$54="","",申込書!$E$54)</f>
        <v>近藤 楓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松本 華歩</v>
      </c>
      <c r="C59" s="93"/>
      <c r="D59" s="91">
        <f>IF(申込書!$B$55="","",申込書!$B$55)</f>
        <v>11</v>
      </c>
      <c r="E59" s="92" t="str">
        <f>IF(申込書!$E$56="","",申込書!$E$56)</f>
        <v>松本 華歩</v>
      </c>
      <c r="F59" s="93"/>
      <c r="G59" s="91">
        <f>IF(申込書!$B$55="","",申込書!$B$55)</f>
        <v>11</v>
      </c>
      <c r="H59" s="92" t="str">
        <f>IF(申込書!$E$56="","",申込書!$E$56)</f>
        <v>松本 華歩</v>
      </c>
      <c r="I59" s="93"/>
      <c r="J59" s="91">
        <f>IF(申込書!$B$55="","",申込書!$B$55)</f>
        <v>11</v>
      </c>
      <c r="K59" s="92" t="str">
        <f>IF(申込書!$E$56="","",申込書!$E$56)</f>
        <v>松本 華歩</v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2" t="s">
        <v>12</v>
      </c>
      <c r="B1" s="56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2"/>
      <c r="B2" s="56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3" t="s">
        <v>19</v>
      </c>
      <c r="B4" s="564"/>
      <c r="C4" s="564"/>
      <c r="D4" s="564"/>
      <c r="E4" s="564"/>
      <c r="F4" s="564"/>
      <c r="G4" s="565"/>
      <c r="H4" s="5" t="s">
        <v>20</v>
      </c>
      <c r="I4" s="5" t="s">
        <v>21</v>
      </c>
      <c r="J4" s="566" t="s">
        <v>70</v>
      </c>
      <c r="K4" s="564"/>
      <c r="L4" s="564"/>
      <c r="M4" s="564"/>
      <c r="N4" s="564"/>
      <c r="O4" s="564"/>
      <c r="P4" s="564"/>
      <c r="Q4" s="565"/>
    </row>
    <row r="5" spans="1:41" ht="72" customHeight="1" thickBot="1">
      <c r="A5" s="567"/>
      <c r="B5" s="568"/>
      <c r="C5" s="568"/>
      <c r="D5" s="568"/>
      <c r="E5" s="568"/>
      <c r="F5" s="568"/>
      <c r="G5" s="569"/>
      <c r="H5" s="9" t="str">
        <f>IF(入力!J3="","",入力!J3)</f>
        <v>女子</v>
      </c>
      <c r="I5" s="9">
        <f>入力!Y25</f>
        <v>14</v>
      </c>
      <c r="J5" s="570"/>
      <c r="K5" s="571"/>
      <c r="L5" s="571"/>
      <c r="M5" s="571"/>
      <c r="N5" s="571"/>
      <c r="O5" s="571"/>
      <c r="P5" s="571"/>
      <c r="Q5" s="57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120101</v>
      </c>
      <c r="B7" s="13" t="str">
        <f>IF(入力!C3="","",入力!C3)</f>
        <v>みつわ台クラブ</v>
      </c>
      <c r="C7" s="13" t="str">
        <f>IF(入力!C2="","",入力!C2)</f>
        <v>ミツワダイクラブ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都賀</v>
      </c>
      <c r="T7" s="13"/>
      <c r="U7" s="13">
        <f>IF(入力!C4="","",入力!C4)</f>
        <v>430852586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佐川</v>
      </c>
      <c r="D16" s="13" t="str">
        <f>IF(入力!E8="","",入力!E8)</f>
        <v>延夫</v>
      </c>
      <c r="E16" s="13" t="str">
        <f>IF(入力!C7="","",入力!C7)</f>
        <v>サガワ</v>
      </c>
      <c r="F16" s="13" t="str">
        <f>IF(入力!E7="","",入力!E7)</f>
        <v>ノブオ</v>
      </c>
      <c r="G16" s="13">
        <f>IF(入力!G7="","",入力!G7)</f>
        <v>508441821</v>
      </c>
      <c r="H16" s="13">
        <f>IF(入力!J7="","",入力!J7)</f>
        <v>9317</v>
      </c>
      <c r="I16" s="13" t="str">
        <f>IF(入力!M7="","",入力!M7)</f>
        <v>0200608</v>
      </c>
      <c r="J16" s="13"/>
      <c r="K16" s="13"/>
      <c r="L16" s="13">
        <f>IF(入力!AT7="","",入力!AT7)</f>
        <v>74</v>
      </c>
      <c r="M16" s="13"/>
      <c r="N16" s="13"/>
      <c r="O16" s="13"/>
      <c r="P16" s="13"/>
      <c r="Q16" s="13"/>
      <c r="R16" s="13" t="str">
        <f>IF(入力!R7="","",入力!R7)</f>
        <v>２６３</v>
      </c>
      <c r="S16" s="13" t="str">
        <f>IF(入力!W7="","",入力!W7)</f>
        <v>０００２</v>
      </c>
      <c r="T16" s="13" t="str">
        <f>IF(入力!P8="","",入力!P8)</f>
        <v>千葉県千葉市稲毛区山王町109-6</v>
      </c>
      <c r="U16" s="13" t="str">
        <f>IF(入力!AL7="","",入力!AL7)</f>
        <v>０４３</v>
      </c>
      <c r="V16" s="13" t="str">
        <f>IF(入力!AK8="","",入力!AK8)</f>
        <v>421</v>
      </c>
      <c r="W16" s="13" t="str">
        <f>IF(入力!AP8="","",入力!AP8)</f>
        <v>3889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唐木</v>
      </c>
      <c r="D17" s="13" t="str">
        <f>IF(入力!E10="","",入力!E10)</f>
        <v>沙彩</v>
      </c>
      <c r="E17" s="13" t="str">
        <f>IF(入力!C9="","",入力!C9)</f>
        <v>カラキ</v>
      </c>
      <c r="F17" s="13" t="str">
        <f>IF(入力!E9="","",入力!E9)</f>
        <v>サアヤ</v>
      </c>
      <c r="G17" s="13">
        <f>IF(入力!G9="","",入力!G9)</f>
        <v>505388132</v>
      </c>
      <c r="H17" s="13" t="str">
        <f>IF(入力!J9="","",入力!J9)</f>
        <v/>
      </c>
      <c r="I17" s="13" t="str">
        <f>IF(入力!M9="","",入力!M9)</f>
        <v>0399372</v>
      </c>
      <c r="J17" s="13"/>
      <c r="K17" s="13"/>
      <c r="L17" s="13">
        <f>IF(入力!AT9="","",入力!AT9)</f>
        <v>29</v>
      </c>
      <c r="M17" s="13"/>
      <c r="N17" s="13"/>
      <c r="O17" s="13"/>
      <c r="P17" s="13"/>
      <c r="Q17" s="13"/>
      <c r="R17" s="13" t="str">
        <f>IF(入力!R9="","",入力!R9)</f>
        <v>264</v>
      </c>
      <c r="S17" s="13" t="str">
        <f>IF(入力!W9="","",入力!W9)</f>
        <v>0036</v>
      </c>
      <c r="T17" s="13" t="str">
        <f>IF(入力!P10="","",入力!P10)</f>
        <v>千葉県千葉市若葉区殿台町233-2</v>
      </c>
      <c r="U17" s="13" t="str">
        <f>IF(入力!AL9="","",入力!AL9)</f>
        <v>043</v>
      </c>
      <c r="V17" s="13" t="str">
        <f>IF(入力!AK10="","",入力!AK10)</f>
        <v>421</v>
      </c>
      <c r="W17" s="13" t="str">
        <f>IF(入力!AP10="","",入力!AP10)</f>
        <v>3889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根井</v>
      </c>
      <c r="D20" s="13" t="str">
        <f>IF(入力!E12="","",入力!E12)</f>
        <v>さとみ</v>
      </c>
      <c r="E20" s="13" t="str">
        <f>IF(入力!C11="","",入力!C11)</f>
        <v>ネイ</v>
      </c>
      <c r="F20" s="13" t="str">
        <f>IF(入力!E11="","",入力!E11)</f>
        <v>サトミ</v>
      </c>
      <c r="G20" s="13">
        <f>IF(入力!G11="","",入力!G11)</f>
        <v>520773538</v>
      </c>
      <c r="H20" s="13" t="str">
        <f>IF(入力!J11="","",入力!J11)</f>
        <v/>
      </c>
      <c r="I20" s="13" t="str">
        <f>IF(入力!M11="","",入力!M11)</f>
        <v>0448886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263</v>
      </c>
      <c r="S20" s="13" t="str">
        <f>IF(入力!W11="","",入力!W11)</f>
        <v>0003</v>
      </c>
      <c r="T20" s="13" t="str">
        <f>IF(入力!P12="","",入力!P12)</f>
        <v>千葉県千葉市稲毛区小深町90-229</v>
      </c>
      <c r="U20" s="13" t="str">
        <f>IF(入力!AL11="","",入力!AL11)</f>
        <v>043</v>
      </c>
      <c r="V20" s="13" t="str">
        <f>IF(入力!AK12="","",入力!AK12)</f>
        <v>356</v>
      </c>
      <c r="W20" s="13" t="str">
        <f>IF(入力!AP12="","",入力!AP12)</f>
        <v>8068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木戸</v>
      </c>
      <c r="D22" s="13" t="str">
        <f>IF(入力!E16="","",入力!E16)</f>
        <v>綾乃</v>
      </c>
      <c r="E22" s="13" t="str">
        <f>IF(入力!C15="","",入力!C15)</f>
        <v>キド</v>
      </c>
      <c r="F22" s="13" t="str">
        <f>IF(入力!E15="","",入力!E15)</f>
        <v>アヤノ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264</v>
      </c>
      <c r="S22" s="13" t="str">
        <f>IF(入力!W15="","",入力!W15)</f>
        <v>0021</v>
      </c>
      <c r="T22" s="13" t="str">
        <f>IF(入力!P16="","",入力!P16)</f>
        <v>千葉県千葉市若葉区若松町420-101</v>
      </c>
      <c r="U22" s="13" t="str">
        <f>IF(入力!AL15="","",入力!AL15)</f>
        <v>090</v>
      </c>
      <c r="V22" s="13" t="str">
        <f>IF(入力!AK16="","",入力!AK16)</f>
        <v>5574</v>
      </c>
      <c r="W22" s="13" t="str">
        <f>IF(入力!AP16="","",入力!AP16)</f>
        <v>5121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佐藤</v>
      </c>
      <c r="D23" s="13" t="str">
        <f>IF(入力!$E$14="","",入力!$E$14)</f>
        <v>舞</v>
      </c>
      <c r="E23" s="13" t="str">
        <f>IF(入力!$C$13="","",入力!$C$13)</f>
        <v>サトウ</v>
      </c>
      <c r="F23" s="13" t="str">
        <f>IF(入力!$E$13="","",入力!$E$13)</f>
        <v>マイ</v>
      </c>
      <c r="G23" s="13" t="str">
        <f>IF(入力!G15="","",入力!G15)</f>
        <v>メールアドレス</v>
      </c>
      <c r="H23" s="13" t="str">
        <f>IF(入力!J15="","",入力!J15)</f>
        <v>mitsuwadai.v.c@gmail.com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岩橋</v>
      </c>
      <c r="D24" s="51" t="str">
        <f>VLOOKUP($B$51,$A$53:$F$352,4)</f>
        <v>倖香音</v>
      </c>
      <c r="E24" s="51" t="str">
        <f>VLOOKUP($B$51,$A$53:$F$352,5)</f>
        <v>イワハシ</v>
      </c>
      <c r="F24" s="51" t="str">
        <f>VLOOKUP($B$51,$A$53:$F$352,6)</f>
        <v>ココネ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岩橋</v>
      </c>
      <c r="D53" s="13" t="str">
        <f>IF(入力!E26="","",入力!E26)</f>
        <v>倖香音</v>
      </c>
      <c r="E53" s="13" t="str">
        <f>IF(入力!C25="","",入力!C25)</f>
        <v>イワハシ</v>
      </c>
      <c r="F53" s="13" t="str">
        <f>IF(入力!E25="","",入力!E25)</f>
        <v>ココネ</v>
      </c>
      <c r="G53" s="13">
        <f>IF(入力!M25="","",入力!M25)</f>
        <v>516653397</v>
      </c>
      <c r="H53" s="13" t="str">
        <f>IF(入力!I25="","",入力!I25)</f>
        <v>千葉市立山王小学校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渡邊</v>
      </c>
      <c r="D54" s="13" t="str">
        <f>IF(入力!E28="","",入力!E28)</f>
        <v>雛乃</v>
      </c>
      <c r="E54" s="13" t="str">
        <f>IF(入力!C27="","",入力!C27)</f>
        <v>ワタナベ</v>
      </c>
      <c r="F54" s="13" t="str">
        <f>IF(入力!E27="","",入力!E27)</f>
        <v>ヒナノ</v>
      </c>
      <c r="G54" s="13">
        <f>IF(入力!M27="","",入力!M27)</f>
        <v>516769754</v>
      </c>
      <c r="H54" s="13" t="str">
        <f>IF(入力!I27="","",入力!I27)</f>
        <v>千葉市立星久喜小学校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花本</v>
      </c>
      <c r="D55" s="13" t="str">
        <f>IF(入力!E30="","",入力!E30)</f>
        <v>優音</v>
      </c>
      <c r="E55" s="13" t="str">
        <f>IF(入力!C29="","",入力!C29)</f>
        <v>ハナモト</v>
      </c>
      <c r="F55" s="13" t="str">
        <f>IF(入力!E29="","",入力!E29)</f>
        <v>ユウネ</v>
      </c>
      <c r="G55" s="13">
        <f>IF(入力!M29="","",入力!M29)</f>
        <v>519828621</v>
      </c>
      <c r="H55" s="13" t="str">
        <f>IF(入力!I29="","",入力!I29)</f>
        <v>千葉市立大椎小学校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近藤</v>
      </c>
      <c r="D56" s="13" t="str">
        <f>IF(入力!E32="","",入力!E32)</f>
        <v>櫻</v>
      </c>
      <c r="E56" s="13" t="str">
        <f>IF(入力!C31="","",入力!C31)</f>
        <v>コンドウ</v>
      </c>
      <c r="F56" s="13" t="str">
        <f>IF(入力!E31="","",入力!E31)</f>
        <v>サクラ</v>
      </c>
      <c r="G56" s="13">
        <f>IF(入力!M31="","",入力!M31)</f>
        <v>516769761</v>
      </c>
      <c r="H56" s="13" t="str">
        <f>IF(入力!I31="","",入力!I31)</f>
        <v>千葉市立若松小学校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BUYANDELGER</v>
      </c>
      <c r="D57" s="13" t="str">
        <f>IF(入力!E34="","",入力!E34)</f>
        <v>NANDIN</v>
      </c>
      <c r="E57" s="13" t="str">
        <f>IF(入力!C33="","",入力!C33)</f>
        <v>ブヤンデルゲル</v>
      </c>
      <c r="F57" s="13" t="str">
        <f>IF(入力!E33="","",入力!E33)</f>
        <v>ナンディン</v>
      </c>
      <c r="G57" s="13">
        <f>IF(入力!M33="","",入力!M33)</f>
        <v>522007501</v>
      </c>
      <c r="H57" s="13" t="str">
        <f>IF(入力!I33="","",入力!I33)</f>
        <v>千葉市立都賀の台小学校</v>
      </c>
      <c r="I57" s="13">
        <f>IF(入力!G33="","",入力!G33)</f>
        <v>4</v>
      </c>
      <c r="J57" s="13">
        <f>IF(入力!P33="","",入力!P33)</f>
        <v>163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佐藤</v>
      </c>
      <c r="D58" s="13" t="str">
        <f>IF(入力!E36="","",入力!E36)</f>
        <v>杏奈</v>
      </c>
      <c r="E58" s="13" t="str">
        <f>IF(入力!C35="","",入力!C35)</f>
        <v>サトウ</v>
      </c>
      <c r="F58" s="13" t="str">
        <f>IF(入力!E35="","",入力!E35)</f>
        <v>アンナ</v>
      </c>
      <c r="G58" s="13">
        <f>IF(入力!M35="","",入力!M35)</f>
        <v>516858493</v>
      </c>
      <c r="H58" s="13" t="str">
        <f>IF(入力!I35="","",入力!I35)</f>
        <v>千葉市立みつわ台北小学校</v>
      </c>
      <c r="I58" s="13">
        <f>IF(入力!G35="","",入力!G35)</f>
        <v>6</v>
      </c>
      <c r="J58" s="13">
        <f>IF(入力!P35="","",入力!P35)</f>
        <v>161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間山</v>
      </c>
      <c r="D59" s="13" t="str">
        <f>IF(入力!E38="","",入力!E38)</f>
        <v>紗有</v>
      </c>
      <c r="E59" s="13" t="str">
        <f>IF(入力!C37="","",入力!C37)</f>
        <v>マヤマ</v>
      </c>
      <c r="F59" s="13" t="str">
        <f>IF(入力!E37="","",入力!E37)</f>
        <v>サユ</v>
      </c>
      <c r="G59" s="13">
        <f>IF(入力!M37="","",入力!M37)</f>
        <v>516849262</v>
      </c>
      <c r="H59" s="13" t="str">
        <f>IF(入力!I37="","",入力!I37)</f>
        <v>千葉市立北貝塚小学校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木戸</v>
      </c>
      <c r="D60" s="13" t="str">
        <f>IF(入力!E40="","",入力!E40)</f>
        <v>花咲</v>
      </c>
      <c r="E60" s="13" t="str">
        <f>IF(入力!C39="","",入力!C39)</f>
        <v>キド</v>
      </c>
      <c r="F60" s="13" t="str">
        <f>IF(入力!E39="","",入力!E39)</f>
        <v>カエ</v>
      </c>
      <c r="G60" s="13">
        <f>IF(入力!M39="","",入力!M39)</f>
        <v>519044199</v>
      </c>
      <c r="H60" s="13" t="str">
        <f>IF(入力!I39="","",入力!I39)</f>
        <v>千葉市立若松小学校</v>
      </c>
      <c r="I60" s="13">
        <f>IF(入力!G39="","",入力!G39)</f>
        <v>6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松浦</v>
      </c>
      <c r="D61" s="13" t="str">
        <f>IF(入力!E42="","",入力!E42)</f>
        <v>花季</v>
      </c>
      <c r="E61" s="13" t="str">
        <f>IF(入力!C41="","",入力!C41)</f>
        <v>マツウワ</v>
      </c>
      <c r="F61" s="13" t="str">
        <f>IF(入力!E41="","",入力!E41)</f>
        <v>ハル</v>
      </c>
      <c r="G61" s="13">
        <f>IF(入力!M41="","",入力!M41)</f>
        <v>519824050</v>
      </c>
      <c r="H61" s="13" t="str">
        <f>IF(入力!I41="","",入力!I41)</f>
        <v>千葉市立桜木小学校</v>
      </c>
      <c r="I61" s="13">
        <f>IF(入力!G41="","",入力!G41)</f>
        <v>6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近藤</v>
      </c>
      <c r="D62" s="13" t="str">
        <f>IF(入力!E44="","",入力!E44)</f>
        <v>楓</v>
      </c>
      <c r="E62" s="13" t="str">
        <f>IF(入力!C43="","",入力!C43)</f>
        <v>コンドウ</v>
      </c>
      <c r="F62" s="13" t="str">
        <f>IF(入力!E43="","",入力!E43)</f>
        <v>カエデ</v>
      </c>
      <c r="G62" s="13">
        <f>IF(入力!M43="","",入力!M43)</f>
        <v>519390753</v>
      </c>
      <c r="H62" s="13" t="str">
        <f>IF(入力!I43="","",入力!I43)</f>
        <v>千葉市立若松小学校</v>
      </c>
      <c r="I62" s="13">
        <f>IF(入力!G43="","",入力!G43)</f>
        <v>4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松本</v>
      </c>
      <c r="D63" s="13" t="str">
        <f>IF(入力!E46="","",入力!E46)</f>
        <v>華歩</v>
      </c>
      <c r="E63" s="13" t="str">
        <f>IF(入力!C45="","",入力!C45)</f>
        <v>マツモト</v>
      </c>
      <c r="F63" s="13" t="str">
        <f>IF(入力!E45="","",入力!E45)</f>
        <v>カホ</v>
      </c>
      <c r="G63" s="13">
        <f>IF(入力!M45="","",入力!M45)</f>
        <v>519816451</v>
      </c>
      <c r="H63" s="13" t="str">
        <f>IF(入力!I45="","",入力!I45)</f>
        <v>千葉市立若松小学校</v>
      </c>
      <c r="I63" s="13">
        <f>IF(入力!G45="","",入力!G45)</f>
        <v>4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2022-10-27T10:43:41Z</cp:lastPrinted>
  <dcterms:created xsi:type="dcterms:W3CDTF">2014-04-05T09:56:00Z</dcterms:created>
  <dcterms:modified xsi:type="dcterms:W3CDTF">2022-10-31T10:23:11Z</dcterms:modified>
</cp:coreProperties>
</file>