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bo\Desktop\"/>
    </mc:Choice>
  </mc:AlternateContent>
  <bookViews>
    <workbookView xWindow="0" yWindow="0" windowWidth="20490" windowHeight="756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E62" i="10"/>
  <c r="E61" i="10"/>
  <c r="H62" i="10"/>
  <c r="H61" i="10"/>
  <c r="K62" i="10"/>
  <c r="K61" i="10"/>
  <c r="K41" i="10"/>
  <c r="K40" i="10"/>
  <c r="H41" i="10"/>
  <c r="H40" i="10"/>
  <c r="E41" i="10"/>
  <c r="E40" i="10"/>
  <c r="B41" i="10"/>
  <c r="B40" i="10"/>
  <c r="B19" i="10"/>
  <c r="B20" i="10"/>
  <c r="B1" i="10"/>
  <c r="K20" i="10" l="1"/>
  <c r="K19" i="10"/>
  <c r="H20" i="10"/>
  <c r="H19" i="10"/>
  <c r="E20" i="10"/>
  <c r="E1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K18" i="10" s="1"/>
  <c r="E56" i="9"/>
  <c r="K17" i="10" s="1"/>
  <c r="E54" i="9"/>
  <c r="H16" i="10" s="1"/>
  <c r="E52" i="9"/>
  <c r="K15" i="10" s="1"/>
  <c r="E50" i="9"/>
  <c r="H14" i="10" s="1"/>
  <c r="E48" i="9"/>
  <c r="H13" i="10" s="1"/>
  <c r="E46" i="9"/>
  <c r="H12" i="10" s="1"/>
  <c r="E44" i="9"/>
  <c r="E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H18" i="10" l="1"/>
  <c r="H60" i="10"/>
  <c r="E39" i="10"/>
  <c r="E60" i="10"/>
  <c r="H39" i="10"/>
  <c r="B18" i="10"/>
  <c r="B60" i="10"/>
  <c r="K39" i="10"/>
  <c r="K60" i="10"/>
  <c r="B39" i="10"/>
  <c r="E18" i="10"/>
  <c r="E17" i="10"/>
  <c r="H17" i="10"/>
  <c r="B17" i="10"/>
  <c r="K38" i="10"/>
  <c r="B38" i="10"/>
  <c r="B59" i="10"/>
  <c r="K59" i="10"/>
  <c r="H38" i="10"/>
  <c r="E59" i="10"/>
  <c r="H59" i="10"/>
  <c r="E38" i="10"/>
  <c r="E16" i="10"/>
  <c r="B58" i="10"/>
  <c r="K37" i="10"/>
  <c r="E37" i="10"/>
  <c r="B37" i="10"/>
  <c r="E58" i="10"/>
  <c r="H37" i="10"/>
  <c r="H58" i="10"/>
  <c r="K58" i="10"/>
  <c r="B16" i="10"/>
  <c r="K16" i="10"/>
  <c r="H15" i="10"/>
  <c r="E15" i="10"/>
  <c r="B15" i="10"/>
  <c r="K36" i="10"/>
  <c r="K57" i="10"/>
  <c r="B57" i="10"/>
  <c r="H57" i="10"/>
  <c r="E36" i="10"/>
  <c r="E57" i="10"/>
  <c r="H36" i="10"/>
  <c r="B36" i="10"/>
  <c r="K14" i="10"/>
  <c r="H56" i="10"/>
  <c r="E35" i="10"/>
  <c r="H35" i="10"/>
  <c r="B14" i="10"/>
  <c r="K56" i="10"/>
  <c r="B35" i="10"/>
  <c r="E56" i="10"/>
  <c r="B56" i="10"/>
  <c r="K35" i="10"/>
  <c r="E14" i="10"/>
  <c r="K13" i="10"/>
  <c r="E13" i="10"/>
  <c r="B13" i="10"/>
  <c r="H34" i="10"/>
  <c r="B55" i="10"/>
  <c r="E55" i="10"/>
  <c r="K55" i="10"/>
  <c r="K34" i="10"/>
  <c r="E34" i="10"/>
  <c r="H55" i="10"/>
  <c r="B34" i="10"/>
  <c r="E12" i="10"/>
  <c r="B54" i="10"/>
  <c r="K33" i="10"/>
  <c r="H33" i="10"/>
  <c r="H54" i="10"/>
  <c r="E33" i="10"/>
  <c r="K54" i="10"/>
  <c r="B33" i="10"/>
  <c r="E54" i="10"/>
  <c r="B12" i="10"/>
  <c r="K12" i="10"/>
  <c r="K11" i="10"/>
  <c r="B11" i="10"/>
  <c r="B53" i="10"/>
  <c r="H53" i="10"/>
  <c r="K32" i="10"/>
  <c r="E32" i="10"/>
  <c r="K53" i="10"/>
  <c r="H32" i="10"/>
  <c r="B32" i="10"/>
  <c r="E53" i="10"/>
  <c r="H11" i="10"/>
  <c r="K10" i="10"/>
  <c r="H52" i="10"/>
  <c r="E31" i="10"/>
  <c r="B52" i="10"/>
  <c r="K31" i="10"/>
  <c r="K52" i="10"/>
  <c r="E52" i="10"/>
  <c r="H31" i="10"/>
  <c r="B10" i="10"/>
  <c r="B31" i="10"/>
  <c r="E10" i="10"/>
  <c r="E9" i="10"/>
  <c r="H9" i="10"/>
  <c r="E51" i="10"/>
  <c r="H51" i="10"/>
  <c r="H30" i="10"/>
  <c r="B51" i="10"/>
  <c r="K51" i="10"/>
  <c r="E30" i="10"/>
  <c r="B9" i="10"/>
  <c r="K30" i="10"/>
  <c r="B30" i="10"/>
  <c r="E8" i="10"/>
  <c r="B50" i="10"/>
  <c r="K29" i="10"/>
  <c r="B8" i="10"/>
  <c r="B29" i="10"/>
  <c r="E50" i="10"/>
  <c r="H29" i="10"/>
  <c r="H50" i="10"/>
  <c r="E29" i="10"/>
  <c r="K50" i="10"/>
  <c r="K8" i="10"/>
  <c r="H7" i="10"/>
  <c r="E7" i="10"/>
  <c r="B7" i="10"/>
  <c r="B49" i="10"/>
  <c r="H49" i="10"/>
  <c r="K28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<sst xmlns="http://schemas.openxmlformats.org/spreadsheetml/2006/main" count="419" uniqueCount="266">
  <si>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</si>
  <si>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</si>
  <si>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</si>
  <si>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</si>
  <si>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</si>
  <si>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</si>
  <si>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</si>
  <si>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</si>
  <si>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</si>
  <si>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</si>
  <si>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</si>
  <si>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</si>
  <si>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</si>
  <si>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</si>
  <si>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</si>
  <si>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</si>
  <si>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</si>
  <si>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</si>
  <si>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</si>
  <si>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</si>
  <si>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</si>
  <si>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</si>
  <si>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</si>
  <si>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</si>
  <si>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</si>
  <si>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</si>
  <si>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</si>
  <si>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</si>
  <si>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</si>
  <si>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</si>
  <si>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</si>
  <si>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</si>
  <si>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</si>
  <si>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</si>
  <si>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</si>
  <si>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</si>
  <si>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</si>
  <si>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</si>
  <si>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</si>
  <si>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</si>
  <si>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</si>
  <si>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</si>
  <si>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</si>
  <si>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</si>
  <si>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</si>
  <si>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</si>
  <si>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</si>
  <si>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</si>
  <si>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</si>
  <si>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</si>
  <si>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</si>
  <si>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</si>
  <si>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</si>
  <si>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</si>
  <si>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</si>
  <si>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</si>
  <si>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</si>
  <si>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</si>
  <si>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</si>
  <si>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</si>
  <si>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</si>
  <si>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</si>
  <si>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</si>
  <si>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</si>
  <si>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</si>
  <si>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</si>
  <si>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</si>
  <si>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</si>
  <si>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</si>
  <si>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</si>
  <si>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</si>
  <si>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</si>
  <si>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</si>
  <si>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</si>
  <si>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</si>
  <si>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</si>
  <si>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</si>
  <si>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</si>
  <si>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</si>
  <si>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</si>
  <si>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</si>
  <si>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</si>
  <si>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</si>
  <si>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</si>
  <si>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</si>
  <si>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</si>
  <si>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</si>
  <si>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</si>
  <si>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</si>
  <si>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</si>
  <si>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</si>
  <si>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</si>
  <si>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</si>
  <si>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</si>
  <si>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</si>
  <si>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</si>
  <si>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</si>
  <si>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</si>
  <si>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</si>
  <si>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</si>
  <si>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</si>
  <si>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</si>
  <si>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</si>
  <si>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</si>
  <si>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</si>
  <si>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</si>
  <si>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</si>
  <si>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</si>
  <si>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</si>
  <si>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</si>
  <si>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</si>
  <si>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</si>
  <si>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</si>
  <si>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</si>
  <si>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</si>
  <si>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</si>
  <si>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</si>
  <si>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</si>
  <si>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</si>
  <si>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</si>
  <si>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</si>
  <si>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</si>
  <si>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</si>
  <si>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</si>
  <si>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</si>
  <si>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</si>
  <si>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</si>
  <si>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</si>
  <si>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</si>
  <si>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</si>
  <si>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</si>
  <si>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</si>
  <si>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</si>
  <si>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</si>
  <si>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</si>
  <si>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</si>
  <si>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</si>
  <si>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</si>
  <si>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</si>
  <si>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</si>
  <si>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</si>
  <si>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</si>
  <si>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</si>
  <si>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</si>
  <si>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</si>
  <si>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</si>
  <si>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</si>
  <si>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</si>
  <si>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</si>
  <si>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</si>
  <si>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</si>
  <si>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</si>
  <si>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</si>
  <si>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</si>
  <si>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</si>
  <si>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</si>
  <si>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</si>
  <si>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</si>
  <si>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</si>
  <si>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</si>
  <si>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</si>
  <si>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</si>
  <si>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</si>
  <si>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</si>
  <si>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</si>
  <si>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</si>
  <si>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</si>
  <si>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</si>
  <si>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</si>
  <si>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</si>
  <si>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富士見バンビーナ</t>
    <rPh sb="0" eb="3">
      <t>フジミ</t>
    </rPh>
    <phoneticPr fontId="2"/>
  </si>
  <si>
    <t>フジミバンビーナ</t>
    <phoneticPr fontId="2"/>
  </si>
  <si>
    <t>小田原市</t>
    <rPh sb="0" eb="4">
      <t>オダワラシ</t>
    </rPh>
    <phoneticPr fontId="2"/>
  </si>
  <si>
    <t>神保</t>
    <rPh sb="0" eb="2">
      <t>ジンボ</t>
    </rPh>
    <phoneticPr fontId="2"/>
  </si>
  <si>
    <t>ジンボ</t>
    <phoneticPr fontId="2"/>
  </si>
  <si>
    <t>テツヤ</t>
    <phoneticPr fontId="2"/>
  </si>
  <si>
    <t>哲也</t>
    <rPh sb="0" eb="2">
      <t>テツヤ</t>
    </rPh>
    <phoneticPr fontId="2"/>
  </si>
  <si>
    <t>２５０</t>
    <phoneticPr fontId="2"/>
  </si>
  <si>
    <t>０８７５</t>
    <phoneticPr fontId="2"/>
  </si>
  <si>
    <t>小田原市南鴨宮２－２４－４</t>
    <rPh sb="0" eb="4">
      <t>オダワラシ</t>
    </rPh>
    <rPh sb="4" eb="5">
      <t>ミナミ</t>
    </rPh>
    <rPh sb="5" eb="7">
      <t>カモノミヤ</t>
    </rPh>
    <phoneticPr fontId="2"/>
  </si>
  <si>
    <t>０９０</t>
    <phoneticPr fontId="2"/>
  </si>
  <si>
    <t>２７６９</t>
    <phoneticPr fontId="2"/>
  </si>
  <si>
    <t>６６８２</t>
    <phoneticPr fontId="2"/>
  </si>
  <si>
    <t>渡邉</t>
    <rPh sb="0" eb="2">
      <t>ワタナベ</t>
    </rPh>
    <phoneticPr fontId="2"/>
  </si>
  <si>
    <t>ワタナベ</t>
    <phoneticPr fontId="2"/>
  </si>
  <si>
    <t>タカヒロ</t>
    <phoneticPr fontId="2"/>
  </si>
  <si>
    <t>貴博</t>
    <rPh sb="0" eb="2">
      <t>タカヒロ</t>
    </rPh>
    <phoneticPr fontId="2"/>
  </si>
  <si>
    <t>０８７１</t>
    <phoneticPr fontId="2"/>
  </si>
  <si>
    <t>小田原市下堀５９－１１</t>
    <rPh sb="0" eb="4">
      <t>オダワラシ</t>
    </rPh>
    <rPh sb="4" eb="6">
      <t>シモボリ</t>
    </rPh>
    <phoneticPr fontId="2"/>
  </si>
  <si>
    <t>１６００</t>
    <phoneticPr fontId="2"/>
  </si>
  <si>
    <t>６０１２</t>
    <phoneticPr fontId="2"/>
  </si>
  <si>
    <t>加藤</t>
    <rPh sb="0" eb="2">
      <t>カトウ</t>
    </rPh>
    <phoneticPr fontId="2"/>
  </si>
  <si>
    <t>一二三</t>
    <rPh sb="0" eb="3">
      <t>ヒフミ</t>
    </rPh>
    <phoneticPr fontId="2"/>
  </si>
  <si>
    <t>カトウ</t>
    <phoneticPr fontId="2"/>
  </si>
  <si>
    <t>ヒフミ</t>
    <phoneticPr fontId="2"/>
  </si>
  <si>
    <t>０８７５</t>
    <phoneticPr fontId="2"/>
  </si>
  <si>
    <t>小田原市南鴨宮３－１３－１５</t>
    <rPh sb="0" eb="4">
      <t>オダワラシ</t>
    </rPh>
    <rPh sb="4" eb="5">
      <t>ミナミ</t>
    </rPh>
    <rPh sb="5" eb="7">
      <t>カモノミヤ</t>
    </rPh>
    <phoneticPr fontId="2"/>
  </si>
  <si>
    <t>０７０</t>
    <phoneticPr fontId="2"/>
  </si>
  <si>
    <t>６９８６</t>
    <phoneticPr fontId="2"/>
  </si>
  <si>
    <t>０１３６</t>
    <phoneticPr fontId="2"/>
  </si>
  <si>
    <t>jin-banbina2007@tbz.t-com.ne.jp</t>
    <phoneticPr fontId="2"/>
  </si>
  <si>
    <t>０４６５</t>
    <phoneticPr fontId="2"/>
  </si>
  <si>
    <t>４９</t>
    <phoneticPr fontId="2"/>
  </si>
  <si>
    <t>３７６０</t>
    <phoneticPr fontId="2"/>
  </si>
  <si>
    <t>①</t>
    <phoneticPr fontId="2"/>
  </si>
  <si>
    <t>ナカジマ</t>
    <phoneticPr fontId="2"/>
  </si>
  <si>
    <t>ユメ</t>
    <phoneticPr fontId="2"/>
  </si>
  <si>
    <t>中島</t>
    <rPh sb="0" eb="2">
      <t>ナカジマ</t>
    </rPh>
    <phoneticPr fontId="2"/>
  </si>
  <si>
    <t>幸芽</t>
    <rPh sb="0" eb="1">
      <t>サチ</t>
    </rPh>
    <rPh sb="1" eb="2">
      <t>メ</t>
    </rPh>
    <phoneticPr fontId="2"/>
  </si>
  <si>
    <t>小田原市立早川小学校</t>
    <rPh sb="0" eb="5">
      <t>オダワラシリツ</t>
    </rPh>
    <rPh sb="5" eb="7">
      <t>ハヤカワ</t>
    </rPh>
    <rPh sb="7" eb="10">
      <t>ショウガッコウ</t>
    </rPh>
    <phoneticPr fontId="2"/>
  </si>
  <si>
    <t>女</t>
    <rPh sb="0" eb="1">
      <t>オンナ</t>
    </rPh>
    <phoneticPr fontId="2"/>
  </si>
  <si>
    <t>キン</t>
    <phoneticPr fontId="2"/>
  </si>
  <si>
    <t>メイカ</t>
    <phoneticPr fontId="2"/>
  </si>
  <si>
    <t>梅花</t>
    <rPh sb="0" eb="1">
      <t>ウメ</t>
    </rPh>
    <rPh sb="1" eb="2">
      <t>ハナ</t>
    </rPh>
    <phoneticPr fontId="2"/>
  </si>
  <si>
    <t>金</t>
    <rPh sb="0" eb="1">
      <t>キン</t>
    </rPh>
    <phoneticPr fontId="2"/>
  </si>
  <si>
    <t>小田原市立酒匂小学校</t>
    <rPh sb="0" eb="5">
      <t>オダワラシリツ</t>
    </rPh>
    <rPh sb="5" eb="7">
      <t>サカワ</t>
    </rPh>
    <rPh sb="7" eb="10">
      <t>ショウガッコウ</t>
    </rPh>
    <phoneticPr fontId="2"/>
  </si>
  <si>
    <t>ヒラカワ</t>
    <phoneticPr fontId="2"/>
  </si>
  <si>
    <t>カスミ</t>
    <phoneticPr fontId="2"/>
  </si>
  <si>
    <t>平川</t>
    <rPh sb="0" eb="2">
      <t>ヒラカワ</t>
    </rPh>
    <phoneticPr fontId="2"/>
  </si>
  <si>
    <t>佳寿美</t>
    <rPh sb="0" eb="3">
      <t>カスミ</t>
    </rPh>
    <phoneticPr fontId="2"/>
  </si>
  <si>
    <t>ジンボ</t>
    <phoneticPr fontId="2"/>
  </si>
  <si>
    <t>カミクラ</t>
    <phoneticPr fontId="2"/>
  </si>
  <si>
    <t>神蔵</t>
    <rPh sb="0" eb="2">
      <t>カミクラ</t>
    </rPh>
    <phoneticPr fontId="2"/>
  </si>
  <si>
    <t>ナホ</t>
    <phoneticPr fontId="2"/>
  </si>
  <si>
    <t>那帆</t>
    <rPh sb="0" eb="1">
      <t>ナ</t>
    </rPh>
    <rPh sb="1" eb="2">
      <t>ホ</t>
    </rPh>
    <phoneticPr fontId="2"/>
  </si>
  <si>
    <t>小田原市立富士見小学校</t>
    <rPh sb="0" eb="5">
      <t>オダワラシリツ</t>
    </rPh>
    <rPh sb="5" eb="11">
      <t>フジミショウガッコウ</t>
    </rPh>
    <phoneticPr fontId="2"/>
  </si>
  <si>
    <t>オオウチ</t>
    <phoneticPr fontId="2"/>
  </si>
  <si>
    <t>マホ</t>
    <phoneticPr fontId="2"/>
  </si>
  <si>
    <t>稀穂</t>
    <rPh sb="0" eb="1">
      <t>マレ</t>
    </rPh>
    <rPh sb="1" eb="2">
      <t>ホ</t>
    </rPh>
    <phoneticPr fontId="2"/>
  </si>
  <si>
    <t>大内</t>
    <rPh sb="0" eb="2">
      <t>オオウチ</t>
    </rPh>
    <phoneticPr fontId="2"/>
  </si>
  <si>
    <t>ハシモト</t>
    <phoneticPr fontId="2"/>
  </si>
  <si>
    <t>リタ</t>
    <phoneticPr fontId="2"/>
  </si>
  <si>
    <t>莉妙</t>
    <rPh sb="0" eb="1">
      <t>リ</t>
    </rPh>
    <rPh sb="1" eb="2">
      <t>タエ</t>
    </rPh>
    <phoneticPr fontId="2"/>
  </si>
  <si>
    <t>橋本</t>
    <rPh sb="0" eb="2">
      <t>ハシモト</t>
    </rPh>
    <phoneticPr fontId="2"/>
  </si>
  <si>
    <t>我那覇</t>
    <rPh sb="0" eb="3">
      <t>ガナハ</t>
    </rPh>
    <phoneticPr fontId="2"/>
  </si>
  <si>
    <t>ガナハ</t>
    <phoneticPr fontId="2"/>
  </si>
  <si>
    <t>マリン</t>
    <phoneticPr fontId="2"/>
  </si>
  <si>
    <t>愛琳</t>
    <rPh sb="0" eb="1">
      <t>アイ</t>
    </rPh>
    <rPh sb="1" eb="2">
      <t>リン</t>
    </rPh>
    <phoneticPr fontId="2"/>
  </si>
  <si>
    <t>小田原市立富士見小学校</t>
    <rPh sb="0" eb="11">
      <t>オダワラシリツフジミショウガッコウ</t>
    </rPh>
    <phoneticPr fontId="2"/>
  </si>
  <si>
    <t>オノザワ</t>
    <phoneticPr fontId="2"/>
  </si>
  <si>
    <t>小野澤</t>
    <rPh sb="0" eb="3">
      <t>オノザワ</t>
    </rPh>
    <phoneticPr fontId="2"/>
  </si>
  <si>
    <t>咲希</t>
    <rPh sb="0" eb="2">
      <t>サキ</t>
    </rPh>
    <phoneticPr fontId="2"/>
  </si>
  <si>
    <t>サキ</t>
    <phoneticPr fontId="2"/>
  </si>
  <si>
    <t>小田原市立前羽小学校</t>
    <rPh sb="0" eb="5">
      <t>オダワラシリツ</t>
    </rPh>
    <rPh sb="5" eb="6">
      <t>マエ</t>
    </rPh>
    <rPh sb="6" eb="7">
      <t>ハネ</t>
    </rPh>
    <rPh sb="7" eb="10">
      <t>ショウガッコウ</t>
    </rPh>
    <phoneticPr fontId="2"/>
  </si>
  <si>
    <t>杉山</t>
    <rPh sb="0" eb="2">
      <t>スギヤマ</t>
    </rPh>
    <phoneticPr fontId="2"/>
  </si>
  <si>
    <t>スギヤマ</t>
    <phoneticPr fontId="2"/>
  </si>
  <si>
    <t>ルナ</t>
    <phoneticPr fontId="2"/>
  </si>
  <si>
    <t>瑠菜</t>
    <rPh sb="0" eb="2">
      <t>ルナ</t>
    </rPh>
    <phoneticPr fontId="2"/>
  </si>
  <si>
    <t>ミドリカワ</t>
    <phoneticPr fontId="2"/>
  </si>
  <si>
    <t>緑川</t>
    <rPh sb="0" eb="2">
      <t>ミドリカワ</t>
    </rPh>
    <phoneticPr fontId="2"/>
  </si>
  <si>
    <t>アイナ</t>
    <phoneticPr fontId="2"/>
  </si>
  <si>
    <t>愛乃</t>
    <rPh sb="0" eb="1">
      <t>アイ</t>
    </rPh>
    <rPh sb="1" eb="2">
      <t>ノ</t>
    </rPh>
    <phoneticPr fontId="2"/>
  </si>
  <si>
    <t>イトウ</t>
    <phoneticPr fontId="2"/>
  </si>
  <si>
    <t>伊藤</t>
    <rPh sb="0" eb="2">
      <t>イトウ</t>
    </rPh>
    <phoneticPr fontId="2"/>
  </si>
  <si>
    <t>ユウミ</t>
    <phoneticPr fontId="2"/>
  </si>
  <si>
    <t>結心</t>
    <rPh sb="0" eb="1">
      <t>ユ</t>
    </rPh>
    <rPh sb="1" eb="2">
      <t>ココロ</t>
    </rPh>
    <phoneticPr fontId="2"/>
  </si>
  <si>
    <t>イデ</t>
    <phoneticPr fontId="2"/>
  </si>
  <si>
    <t>井出</t>
    <rPh sb="0" eb="2">
      <t>イデ</t>
    </rPh>
    <phoneticPr fontId="2"/>
  </si>
  <si>
    <t>メイカ</t>
    <phoneticPr fontId="2"/>
  </si>
  <si>
    <t>明</t>
    <rPh sb="0" eb="1">
      <t>メイ</t>
    </rPh>
    <phoneticPr fontId="2"/>
  </si>
  <si>
    <t>小田原市立酒匂小学校</t>
    <rPh sb="0" eb="5">
      <t>オダワラシリツ</t>
    </rPh>
    <rPh sb="5" eb="10">
      <t>サカワショウガッコウ</t>
    </rPh>
    <phoneticPr fontId="2"/>
  </si>
  <si>
    <t>「一戦一勝」</t>
    <rPh sb="1" eb="3">
      <t>イッセン</t>
    </rPh>
    <rPh sb="3" eb="5">
      <t>イッショウ</t>
    </rPh>
    <phoneticPr fontId="2"/>
  </si>
  <si>
    <t>090</t>
    <phoneticPr fontId="2"/>
  </si>
  <si>
    <t>2022 年 11月    4日</t>
    <phoneticPr fontId="21"/>
  </si>
  <si>
    <t>JR東海道</t>
    <rPh sb="2" eb="5">
      <t>トウカイドウ</t>
    </rPh>
    <phoneticPr fontId="21"/>
  </si>
  <si>
    <t>鴨宮</t>
    <rPh sb="0" eb="2">
      <t>カモノミヤ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</si>
</sst>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36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7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1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24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4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55" fillId="0" borderId="64" xfId="0" applyNumberFormat="1" applyFont="1" applyBorder="1" applyAlignment="1" applyProtection="1">
      <alignment horizontal="left" vertical="top" wrapText="1"/>
      <protection locked="0"/>
    </xf>
    <xf numFmtId="49" fontId="56" fillId="0" borderId="65" xfId="0" applyNumberFormat="1" applyFont="1" applyBorder="1" applyAlignment="1" applyProtection="1">
      <alignment horizontal="left" vertical="top" wrapText="1"/>
      <protection locked="0"/>
    </xf>
    <xf numFmtId="49" fontId="56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n-banbina2007@tbz.t-com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topLeftCell="A43" zoomScaleNormal="100" workbookViewId="0">
      <selection activeCell="M49" sqref="M49:O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2" t="s">
        <v>107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</row>
    <row r="2" spans="1:56" ht="14.45" customHeight="1">
      <c r="A2" s="157" t="s">
        <v>111</v>
      </c>
      <c r="B2" s="158"/>
      <c r="C2" s="159" t="s">
        <v>171</v>
      </c>
      <c r="D2" s="160"/>
      <c r="E2" s="160"/>
      <c r="F2" s="160"/>
      <c r="G2" s="160"/>
      <c r="H2" s="160"/>
      <c r="I2" s="161"/>
      <c r="J2" s="183" t="s">
        <v>167</v>
      </c>
      <c r="K2" s="287"/>
      <c r="L2" s="287"/>
      <c r="M2" s="287"/>
      <c r="N2" s="287"/>
      <c r="O2" s="288"/>
      <c r="P2" s="183" t="s">
        <v>95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7" t="s">
        <v>122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3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2" t="s">
        <v>112</v>
      </c>
      <c r="B3" s="163"/>
      <c r="C3" s="164" t="s">
        <v>170</v>
      </c>
      <c r="D3" s="165"/>
      <c r="E3" s="165"/>
      <c r="F3" s="165"/>
      <c r="G3" s="165"/>
      <c r="H3" s="165"/>
      <c r="I3" s="166"/>
      <c r="J3" s="284" t="s">
        <v>91</v>
      </c>
      <c r="K3" s="285"/>
      <c r="L3" s="285"/>
      <c r="M3" s="285"/>
      <c r="N3" s="285"/>
      <c r="O3" s="286"/>
      <c r="P3" s="185" t="s">
        <v>172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301" t="s">
        <v>124</v>
      </c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2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7" t="s">
        <v>113</v>
      </c>
      <c r="B4" s="298"/>
      <c r="C4" s="289">
        <v>430249091</v>
      </c>
      <c r="D4" s="290"/>
      <c r="E4" s="290"/>
      <c r="F4" s="290"/>
      <c r="G4" s="290"/>
      <c r="H4" s="290"/>
      <c r="I4" s="291"/>
      <c r="J4" s="179" t="s">
        <v>109</v>
      </c>
      <c r="K4" s="180"/>
      <c r="L4" s="180"/>
      <c r="M4" s="180"/>
      <c r="N4" s="180"/>
      <c r="O4" s="181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99" t="s">
        <v>108</v>
      </c>
      <c r="B5" s="300"/>
      <c r="C5" s="292"/>
      <c r="D5" s="293"/>
      <c r="E5" s="293"/>
      <c r="F5" s="293"/>
      <c r="G5" s="293"/>
      <c r="H5" s="293"/>
      <c r="I5" s="294"/>
      <c r="J5" s="182">
        <v>140103</v>
      </c>
      <c r="K5" s="182"/>
      <c r="L5" s="182"/>
      <c r="M5" s="182"/>
      <c r="N5" s="182"/>
      <c r="O5" s="182"/>
      <c r="P5" s="212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2"/>
      <c r="AF5" s="213"/>
      <c r="AG5" s="213"/>
      <c r="AH5" s="213"/>
      <c r="AI5" s="213"/>
      <c r="AJ5" s="213"/>
      <c r="AK5" s="214"/>
      <c r="AL5" s="214"/>
      <c r="AM5" s="214"/>
      <c r="AN5" s="214"/>
      <c r="AO5" s="214"/>
      <c r="AP5" s="214"/>
      <c r="AQ5" s="214"/>
      <c r="AR5" s="214"/>
      <c r="AS5" s="215"/>
      <c r="AT5" s="33"/>
      <c r="AV5" s="22"/>
      <c r="AW5"/>
    </row>
    <row r="6" spans="1:56" ht="22.5" customHeight="1">
      <c r="A6" s="295" t="s">
        <v>80</v>
      </c>
      <c r="B6" s="296"/>
      <c r="C6" s="167" t="s">
        <v>104</v>
      </c>
      <c r="D6" s="168"/>
      <c r="E6" s="176" t="s">
        <v>105</v>
      </c>
      <c r="F6" s="177"/>
      <c r="G6" s="174" t="s">
        <v>81</v>
      </c>
      <c r="H6" s="174"/>
      <c r="I6" s="174"/>
      <c r="J6" s="174" t="s">
        <v>2</v>
      </c>
      <c r="K6" s="174"/>
      <c r="L6" s="174"/>
      <c r="M6" s="174" t="s">
        <v>3</v>
      </c>
      <c r="N6" s="174"/>
      <c r="O6" s="174"/>
      <c r="P6" s="220" t="s">
        <v>93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5"/>
      <c r="B7" s="296"/>
      <c r="C7" s="128" t="s">
        <v>174</v>
      </c>
      <c r="D7" s="129"/>
      <c r="E7" s="130" t="s">
        <v>175</v>
      </c>
      <c r="F7" s="131"/>
      <c r="G7" s="175">
        <v>515062059</v>
      </c>
      <c r="H7" s="175"/>
      <c r="I7" s="175"/>
      <c r="J7" s="175"/>
      <c r="K7" s="175"/>
      <c r="L7" s="175"/>
      <c r="M7" s="175">
        <v>415983</v>
      </c>
      <c r="N7" s="175"/>
      <c r="O7" s="175"/>
      <c r="P7" s="216" t="s">
        <v>7</v>
      </c>
      <c r="Q7" s="217"/>
      <c r="R7" s="202" t="s">
        <v>177</v>
      </c>
      <c r="S7" s="203"/>
      <c r="T7" s="203"/>
      <c r="U7" s="203"/>
      <c r="V7" s="27" t="s">
        <v>8</v>
      </c>
      <c r="W7" s="194" t="s">
        <v>178</v>
      </c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35" t="s">
        <v>9</v>
      </c>
      <c r="AL7" s="105" t="s">
        <v>180</v>
      </c>
      <c r="AM7" s="109"/>
      <c r="AN7" s="109"/>
      <c r="AO7" s="109"/>
      <c r="AP7" s="109"/>
      <c r="AQ7" s="109"/>
      <c r="AR7" s="109"/>
      <c r="AS7" s="36" t="s">
        <v>10</v>
      </c>
      <c r="AT7" s="97">
        <v>60</v>
      </c>
    </row>
    <row r="8" spans="1:56" ht="18" customHeight="1">
      <c r="A8" s="295"/>
      <c r="B8" s="296"/>
      <c r="C8" s="132" t="s">
        <v>173</v>
      </c>
      <c r="D8" s="133"/>
      <c r="E8" s="134" t="s">
        <v>176</v>
      </c>
      <c r="F8" s="135"/>
      <c r="G8" s="175"/>
      <c r="H8" s="175"/>
      <c r="I8" s="175"/>
      <c r="J8" s="175"/>
      <c r="K8" s="175"/>
      <c r="L8" s="175"/>
      <c r="M8" s="175"/>
      <c r="N8" s="175"/>
      <c r="O8" s="175"/>
      <c r="P8" s="196" t="s">
        <v>179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06" t="s">
        <v>181</v>
      </c>
      <c r="AL8" s="219"/>
      <c r="AM8" s="219"/>
      <c r="AN8" s="219"/>
      <c r="AO8" s="37" t="s">
        <v>11</v>
      </c>
      <c r="AP8" s="107" t="s">
        <v>182</v>
      </c>
      <c r="AQ8" s="219"/>
      <c r="AR8" s="219"/>
      <c r="AS8" s="233"/>
      <c r="AT8" s="97"/>
    </row>
    <row r="9" spans="1:56" ht="14.45" customHeight="1">
      <c r="A9" s="145" t="s">
        <v>82</v>
      </c>
      <c r="B9" s="178"/>
      <c r="C9" s="128" t="s">
        <v>184</v>
      </c>
      <c r="D9" s="129"/>
      <c r="E9" s="130" t="s">
        <v>185</v>
      </c>
      <c r="F9" s="131"/>
      <c r="G9" s="175">
        <v>515069862</v>
      </c>
      <c r="H9" s="175"/>
      <c r="I9" s="175"/>
      <c r="J9" s="175"/>
      <c r="K9" s="175"/>
      <c r="L9" s="175"/>
      <c r="M9" s="175">
        <v>417058</v>
      </c>
      <c r="N9" s="175"/>
      <c r="O9" s="175"/>
      <c r="P9" s="216" t="s">
        <v>7</v>
      </c>
      <c r="Q9" s="217"/>
      <c r="R9" s="202" t="s">
        <v>177</v>
      </c>
      <c r="S9" s="203"/>
      <c r="T9" s="203"/>
      <c r="U9" s="203"/>
      <c r="V9" s="27" t="s">
        <v>8</v>
      </c>
      <c r="W9" s="194" t="s">
        <v>187</v>
      </c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234"/>
      <c r="AK9" s="35" t="s">
        <v>115</v>
      </c>
      <c r="AL9" s="105" t="s">
        <v>180</v>
      </c>
      <c r="AM9" s="109"/>
      <c r="AN9" s="109"/>
      <c r="AO9" s="109"/>
      <c r="AP9" s="109"/>
      <c r="AQ9" s="109"/>
      <c r="AR9" s="109"/>
      <c r="AS9" s="36" t="s">
        <v>116</v>
      </c>
      <c r="AT9" s="98">
        <v>45</v>
      </c>
    </row>
    <row r="10" spans="1:56" ht="18" customHeight="1">
      <c r="A10" s="145"/>
      <c r="B10" s="178"/>
      <c r="C10" s="132" t="s">
        <v>183</v>
      </c>
      <c r="D10" s="133"/>
      <c r="E10" s="134" t="s">
        <v>186</v>
      </c>
      <c r="F10" s="135"/>
      <c r="G10" s="175"/>
      <c r="H10" s="175"/>
      <c r="I10" s="175"/>
      <c r="J10" s="175"/>
      <c r="K10" s="175"/>
      <c r="L10" s="175"/>
      <c r="M10" s="175"/>
      <c r="N10" s="175"/>
      <c r="O10" s="175"/>
      <c r="P10" s="196" t="s">
        <v>188</v>
      </c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218"/>
      <c r="AK10" s="106" t="s">
        <v>189</v>
      </c>
      <c r="AL10" s="219"/>
      <c r="AM10" s="219"/>
      <c r="AN10" s="219"/>
      <c r="AO10" s="37" t="s">
        <v>117</v>
      </c>
      <c r="AP10" s="107" t="s">
        <v>190</v>
      </c>
      <c r="AQ10" s="219"/>
      <c r="AR10" s="219"/>
      <c r="AS10" s="233"/>
      <c r="AT10" s="98"/>
    </row>
    <row r="11" spans="1:56" ht="14.45" customHeight="1">
      <c r="A11" s="145" t="s">
        <v>83</v>
      </c>
      <c r="B11" s="178"/>
      <c r="C11" s="128" t="s">
        <v>193</v>
      </c>
      <c r="D11" s="129"/>
      <c r="E11" s="130" t="s">
        <v>194</v>
      </c>
      <c r="F11" s="131"/>
      <c r="G11" s="175">
        <v>515062109</v>
      </c>
      <c r="H11" s="175"/>
      <c r="I11" s="175"/>
      <c r="J11" s="175"/>
      <c r="K11" s="175"/>
      <c r="L11" s="175"/>
      <c r="M11" s="175"/>
      <c r="N11" s="175"/>
      <c r="O11" s="175"/>
      <c r="P11" s="216" t="s">
        <v>7</v>
      </c>
      <c r="Q11" s="217"/>
      <c r="R11" s="202" t="s">
        <v>177</v>
      </c>
      <c r="S11" s="203"/>
      <c r="T11" s="203"/>
      <c r="U11" s="203"/>
      <c r="V11" s="27" t="s">
        <v>8</v>
      </c>
      <c r="W11" s="194" t="s">
        <v>195</v>
      </c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234"/>
      <c r="AK11" s="35" t="s">
        <v>115</v>
      </c>
      <c r="AL11" s="105" t="s">
        <v>197</v>
      </c>
      <c r="AM11" s="109"/>
      <c r="AN11" s="109"/>
      <c r="AO11" s="109"/>
      <c r="AP11" s="109"/>
      <c r="AQ11" s="109"/>
      <c r="AR11" s="109"/>
      <c r="AS11" s="36" t="s">
        <v>116</v>
      </c>
      <c r="AT11" s="98">
        <v>78</v>
      </c>
    </row>
    <row r="12" spans="1:56" ht="18" customHeight="1">
      <c r="A12" s="145"/>
      <c r="B12" s="178"/>
      <c r="C12" s="132" t="s">
        <v>191</v>
      </c>
      <c r="D12" s="133"/>
      <c r="E12" s="134" t="s">
        <v>192</v>
      </c>
      <c r="F12" s="135"/>
      <c r="G12" s="175"/>
      <c r="H12" s="175"/>
      <c r="I12" s="175"/>
      <c r="J12" s="175"/>
      <c r="K12" s="175"/>
      <c r="L12" s="175"/>
      <c r="M12" s="175"/>
      <c r="N12" s="175"/>
      <c r="O12" s="175"/>
      <c r="P12" s="196" t="s">
        <v>196</v>
      </c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218"/>
      <c r="AK12" s="106" t="s">
        <v>198</v>
      </c>
      <c r="AL12" s="219"/>
      <c r="AM12" s="219"/>
      <c r="AN12" s="219"/>
      <c r="AO12" s="37" t="s">
        <v>117</v>
      </c>
      <c r="AP12" s="107" t="s">
        <v>199</v>
      </c>
      <c r="AQ12" s="219"/>
      <c r="AR12" s="219"/>
      <c r="AS12" s="233"/>
      <c r="AT12" s="98"/>
    </row>
    <row r="13" spans="1:56" ht="15" customHeight="1">
      <c r="A13" s="145" t="s">
        <v>84</v>
      </c>
      <c r="B13" s="178"/>
      <c r="C13" s="240"/>
      <c r="D13" s="241"/>
      <c r="E13" s="241"/>
      <c r="F13" s="265"/>
      <c r="G13" s="275"/>
      <c r="H13" s="275"/>
      <c r="I13" s="275"/>
      <c r="J13" s="275"/>
      <c r="K13" s="275"/>
      <c r="L13" s="275"/>
      <c r="M13" s="275"/>
      <c r="N13" s="275"/>
      <c r="O13" s="275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39"/>
      <c r="AK13" s="38"/>
      <c r="AL13" s="230"/>
      <c r="AM13" s="230"/>
      <c r="AN13" s="230"/>
      <c r="AO13" s="230"/>
      <c r="AP13" s="230"/>
      <c r="AQ13" s="230"/>
      <c r="AR13" s="230"/>
      <c r="AS13" s="39"/>
      <c r="AT13" s="101"/>
    </row>
    <row r="14" spans="1:56" ht="18" customHeight="1">
      <c r="A14" s="145"/>
      <c r="B14" s="178"/>
      <c r="C14" s="231"/>
      <c r="D14" s="232"/>
      <c r="E14" s="232"/>
      <c r="F14" s="274"/>
      <c r="G14" s="275"/>
      <c r="H14" s="275"/>
      <c r="I14" s="275"/>
      <c r="J14" s="275"/>
      <c r="K14" s="275"/>
      <c r="L14" s="275"/>
      <c r="M14" s="275"/>
      <c r="N14" s="275"/>
      <c r="O14" s="275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101"/>
    </row>
    <row r="15" spans="1:56" ht="15" customHeight="1">
      <c r="A15" s="266" t="s">
        <v>96</v>
      </c>
      <c r="B15" s="178"/>
      <c r="C15" s="128" t="s">
        <v>220</v>
      </c>
      <c r="D15" s="129"/>
      <c r="E15" s="130" t="s">
        <v>175</v>
      </c>
      <c r="F15" s="131"/>
      <c r="G15" s="169" t="s">
        <v>166</v>
      </c>
      <c r="H15" s="170"/>
      <c r="I15" s="171"/>
      <c r="J15" s="204" t="s">
        <v>200</v>
      </c>
      <c r="K15" s="205"/>
      <c r="L15" s="205"/>
      <c r="M15" s="205"/>
      <c r="N15" s="205"/>
      <c r="O15" s="206"/>
      <c r="P15" s="216" t="s">
        <v>7</v>
      </c>
      <c r="Q15" s="217"/>
      <c r="R15" s="202" t="s">
        <v>177</v>
      </c>
      <c r="S15" s="203"/>
      <c r="T15" s="203"/>
      <c r="U15" s="203"/>
      <c r="V15" s="27" t="s">
        <v>8</v>
      </c>
      <c r="W15" s="194" t="s">
        <v>178</v>
      </c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35" t="s">
        <v>9</v>
      </c>
      <c r="AL15" s="105" t="s">
        <v>201</v>
      </c>
      <c r="AM15" s="105"/>
      <c r="AN15" s="105"/>
      <c r="AO15" s="105"/>
      <c r="AP15" s="105"/>
      <c r="AQ15" s="105"/>
      <c r="AR15" s="105"/>
      <c r="AS15" s="36" t="s">
        <v>10</v>
      </c>
      <c r="AT15" s="99">
        <v>60</v>
      </c>
    </row>
    <row r="16" spans="1:56" ht="18" customHeight="1">
      <c r="A16" s="145"/>
      <c r="B16" s="178"/>
      <c r="C16" s="132" t="s">
        <v>173</v>
      </c>
      <c r="D16" s="133"/>
      <c r="E16" s="134" t="s">
        <v>176</v>
      </c>
      <c r="F16" s="135"/>
      <c r="G16" s="172"/>
      <c r="H16" s="173"/>
      <c r="I16" s="163"/>
      <c r="J16" s="207"/>
      <c r="K16" s="208"/>
      <c r="L16" s="208"/>
      <c r="M16" s="208"/>
      <c r="N16" s="208"/>
      <c r="O16" s="209"/>
      <c r="P16" s="196" t="s">
        <v>179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06" t="s">
        <v>202</v>
      </c>
      <c r="AL16" s="107"/>
      <c r="AM16" s="107"/>
      <c r="AN16" s="107"/>
      <c r="AO16" s="37" t="s">
        <v>8</v>
      </c>
      <c r="AP16" s="107" t="s">
        <v>203</v>
      </c>
      <c r="AQ16" s="107"/>
      <c r="AR16" s="107"/>
      <c r="AS16" s="108"/>
      <c r="AT16" s="100"/>
    </row>
    <row r="17" spans="1:46">
      <c r="A17" s="145" t="s">
        <v>0</v>
      </c>
      <c r="B17" s="178"/>
      <c r="C17" s="245" t="str">
        <f>IF(P16="","",P16)</f>
        <v>小田原市南鴨宮２－２４－４</v>
      </c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5"/>
      <c r="B18" s="178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5" t="s">
        <v>1</v>
      </c>
      <c r="B19" s="178"/>
      <c r="C19" s="245" t="str">
        <f>IF(AL15="","",AL15&amp;"-"&amp;AK16&amp;"-"&amp;AP16)</f>
        <v>０４６５-４９-３７６０</v>
      </c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5"/>
      <c r="B20" s="178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5" t="s">
        <v>85</v>
      </c>
      <c r="B21" s="178"/>
      <c r="C21" s="267" t="s">
        <v>262</v>
      </c>
      <c r="D21" s="268"/>
      <c r="E21" s="271">
        <v>2769</v>
      </c>
      <c r="F21" s="271"/>
      <c r="G21" s="271">
        <v>6682</v>
      </c>
      <c r="H21" s="27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2"/>
      <c r="B22" s="273"/>
      <c r="C22" s="269"/>
      <c r="D22" s="270"/>
      <c r="E22" s="272"/>
      <c r="F22" s="272"/>
      <c r="G22" s="272"/>
      <c r="H22" s="27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3" t="s">
        <v>120</v>
      </c>
      <c r="B23" s="199" t="s">
        <v>86</v>
      </c>
      <c r="C23" s="246" t="s">
        <v>102</v>
      </c>
      <c r="D23" s="247"/>
      <c r="E23" s="248" t="s">
        <v>103</v>
      </c>
      <c r="F23" s="249"/>
      <c r="G23" s="199" t="s">
        <v>87</v>
      </c>
      <c r="H23" s="199"/>
      <c r="I23" s="199" t="s">
        <v>88</v>
      </c>
      <c r="J23" s="199"/>
      <c r="K23" s="199"/>
      <c r="L23" s="199"/>
      <c r="M23" s="199" t="s">
        <v>89</v>
      </c>
      <c r="N23" s="199"/>
      <c r="O23" s="199"/>
      <c r="P23" s="198" t="s">
        <v>97</v>
      </c>
      <c r="Q23" s="199"/>
      <c r="R23" s="199"/>
      <c r="S23" s="199"/>
      <c r="T23" s="200"/>
      <c r="U23" s="117" t="s">
        <v>20</v>
      </c>
      <c r="V23" s="118"/>
      <c r="W23" s="11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4"/>
      <c r="B24" s="178"/>
      <c r="C24" s="253" t="s">
        <v>100</v>
      </c>
      <c r="D24" s="254"/>
      <c r="E24" s="255" t="s">
        <v>101</v>
      </c>
      <c r="F24" s="256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201"/>
      <c r="U24" s="120"/>
      <c r="V24" s="121"/>
      <c r="W24" s="122"/>
      <c r="X24" s="1"/>
      <c r="Y24" s="188" t="s">
        <v>98</v>
      </c>
      <c r="Z24" s="184"/>
      <c r="AA24" s="184"/>
      <c r="AB24" s="184"/>
      <c r="AC24" s="184"/>
      <c r="AD24" s="184"/>
      <c r="AE24" s="184"/>
      <c r="AF24" s="184"/>
      <c r="AG24" s="18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4">
        <v>1</v>
      </c>
      <c r="B25" s="126" t="s">
        <v>204</v>
      </c>
      <c r="C25" s="128" t="s">
        <v>205</v>
      </c>
      <c r="D25" s="129"/>
      <c r="E25" s="130" t="s">
        <v>206</v>
      </c>
      <c r="F25" s="131"/>
      <c r="G25" s="136">
        <v>6</v>
      </c>
      <c r="H25" s="141"/>
      <c r="I25" s="140" t="s">
        <v>209</v>
      </c>
      <c r="J25" s="137"/>
      <c r="K25" s="137"/>
      <c r="L25" s="141"/>
      <c r="M25" s="136">
        <v>507503554</v>
      </c>
      <c r="N25" s="137"/>
      <c r="O25" s="141"/>
      <c r="P25" s="136">
        <v>154</v>
      </c>
      <c r="Q25" s="137"/>
      <c r="R25" s="137"/>
      <c r="S25" s="137"/>
      <c r="T25" s="137"/>
      <c r="U25" s="123" t="s">
        <v>210</v>
      </c>
      <c r="V25" s="111"/>
      <c r="W25" s="112"/>
      <c r="X25" s="1"/>
      <c r="Y25" s="276">
        <v>12</v>
      </c>
      <c r="Z25" s="277"/>
      <c r="AA25" s="277"/>
      <c r="AB25" s="277"/>
      <c r="AC25" s="277"/>
      <c r="AD25" s="277"/>
      <c r="AE25" s="277"/>
      <c r="AF25" s="277"/>
      <c r="AG25" s="27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5"/>
      <c r="B26" s="127"/>
      <c r="C26" s="132" t="s">
        <v>207</v>
      </c>
      <c r="D26" s="133"/>
      <c r="E26" s="134" t="s">
        <v>208</v>
      </c>
      <c r="F26" s="135"/>
      <c r="G26" s="142"/>
      <c r="H26" s="144"/>
      <c r="I26" s="142"/>
      <c r="J26" s="143"/>
      <c r="K26" s="143"/>
      <c r="L26" s="144"/>
      <c r="M26" s="142"/>
      <c r="N26" s="143"/>
      <c r="O26" s="144"/>
      <c r="P26" s="142"/>
      <c r="Q26" s="143"/>
      <c r="R26" s="143"/>
      <c r="S26" s="143"/>
      <c r="T26" s="143"/>
      <c r="U26" s="113"/>
      <c r="V26" s="111"/>
      <c r="W26" s="112"/>
      <c r="X26" s="1"/>
      <c r="Y26" s="279"/>
      <c r="Z26" s="280"/>
      <c r="AA26" s="280"/>
      <c r="AB26" s="280"/>
      <c r="AC26" s="280"/>
      <c r="AD26" s="280"/>
      <c r="AE26" s="280"/>
      <c r="AF26" s="280"/>
      <c r="AG26" s="28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4">
        <v>2</v>
      </c>
      <c r="B27" s="126">
        <v>2</v>
      </c>
      <c r="C27" s="128" t="s">
        <v>211</v>
      </c>
      <c r="D27" s="129"/>
      <c r="E27" s="130" t="s">
        <v>212</v>
      </c>
      <c r="F27" s="131"/>
      <c r="G27" s="136">
        <v>6</v>
      </c>
      <c r="H27" s="141"/>
      <c r="I27" s="140" t="s">
        <v>215</v>
      </c>
      <c r="J27" s="137"/>
      <c r="K27" s="137"/>
      <c r="L27" s="141"/>
      <c r="M27" s="136">
        <v>518022488</v>
      </c>
      <c r="N27" s="137"/>
      <c r="O27" s="141"/>
      <c r="P27" s="136">
        <v>163</v>
      </c>
      <c r="Q27" s="137"/>
      <c r="R27" s="137"/>
      <c r="S27" s="137"/>
      <c r="T27" s="137"/>
      <c r="U27" s="123" t="s">
        <v>210</v>
      </c>
      <c r="V27" s="111"/>
      <c r="W27" s="11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5"/>
      <c r="B28" s="127"/>
      <c r="C28" s="132" t="s">
        <v>214</v>
      </c>
      <c r="D28" s="133"/>
      <c r="E28" s="134" t="s">
        <v>213</v>
      </c>
      <c r="F28" s="135"/>
      <c r="G28" s="142"/>
      <c r="H28" s="144"/>
      <c r="I28" s="142"/>
      <c r="J28" s="143"/>
      <c r="K28" s="143"/>
      <c r="L28" s="144"/>
      <c r="M28" s="142"/>
      <c r="N28" s="143"/>
      <c r="O28" s="144"/>
      <c r="P28" s="142"/>
      <c r="Q28" s="143"/>
      <c r="R28" s="143"/>
      <c r="S28" s="143"/>
      <c r="T28" s="143"/>
      <c r="U28" s="113"/>
      <c r="V28" s="111"/>
      <c r="W28" s="11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4">
        <v>3</v>
      </c>
      <c r="B29" s="126">
        <v>3</v>
      </c>
      <c r="C29" s="128" t="s">
        <v>216</v>
      </c>
      <c r="D29" s="129"/>
      <c r="E29" s="130" t="s">
        <v>217</v>
      </c>
      <c r="F29" s="131"/>
      <c r="G29" s="136">
        <v>6</v>
      </c>
      <c r="H29" s="141"/>
      <c r="I29" s="140" t="s">
        <v>215</v>
      </c>
      <c r="J29" s="137"/>
      <c r="K29" s="137"/>
      <c r="L29" s="141"/>
      <c r="M29" s="136">
        <v>519004957</v>
      </c>
      <c r="N29" s="137"/>
      <c r="O29" s="141"/>
      <c r="P29" s="136">
        <v>154</v>
      </c>
      <c r="Q29" s="137"/>
      <c r="R29" s="137"/>
      <c r="S29" s="137"/>
      <c r="T29" s="137"/>
      <c r="U29" s="110" t="s">
        <v>210</v>
      </c>
      <c r="V29" s="111"/>
      <c r="W29" s="11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127"/>
      <c r="C30" s="132" t="s">
        <v>218</v>
      </c>
      <c r="D30" s="133"/>
      <c r="E30" s="134" t="s">
        <v>219</v>
      </c>
      <c r="F30" s="135"/>
      <c r="G30" s="142"/>
      <c r="H30" s="144"/>
      <c r="I30" s="142"/>
      <c r="J30" s="143"/>
      <c r="K30" s="143"/>
      <c r="L30" s="144"/>
      <c r="M30" s="142"/>
      <c r="N30" s="143"/>
      <c r="O30" s="144"/>
      <c r="P30" s="142"/>
      <c r="Q30" s="143"/>
      <c r="R30" s="143"/>
      <c r="S30" s="143"/>
      <c r="T30" s="143"/>
      <c r="U30" s="113"/>
      <c r="V30" s="111"/>
      <c r="W30" s="11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4">
        <v>4</v>
      </c>
      <c r="B31" s="126">
        <v>4</v>
      </c>
      <c r="C31" s="128" t="s">
        <v>221</v>
      </c>
      <c r="D31" s="129"/>
      <c r="E31" s="130" t="s">
        <v>223</v>
      </c>
      <c r="F31" s="131"/>
      <c r="G31" s="136">
        <v>6</v>
      </c>
      <c r="H31" s="141"/>
      <c r="I31" s="140" t="s">
        <v>225</v>
      </c>
      <c r="J31" s="137"/>
      <c r="K31" s="137"/>
      <c r="L31" s="141"/>
      <c r="M31" s="136">
        <v>519004940</v>
      </c>
      <c r="N31" s="137"/>
      <c r="O31" s="141"/>
      <c r="P31" s="136">
        <v>156</v>
      </c>
      <c r="Q31" s="137"/>
      <c r="R31" s="137"/>
      <c r="S31" s="137"/>
      <c r="T31" s="137"/>
      <c r="U31" s="110" t="s">
        <v>210</v>
      </c>
      <c r="V31" s="111"/>
      <c r="W31" s="11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127"/>
      <c r="C32" s="132" t="s">
        <v>222</v>
      </c>
      <c r="D32" s="133"/>
      <c r="E32" s="134" t="s">
        <v>224</v>
      </c>
      <c r="F32" s="135"/>
      <c r="G32" s="142"/>
      <c r="H32" s="144"/>
      <c r="I32" s="142"/>
      <c r="J32" s="143"/>
      <c r="K32" s="143"/>
      <c r="L32" s="144"/>
      <c r="M32" s="142"/>
      <c r="N32" s="143"/>
      <c r="O32" s="144"/>
      <c r="P32" s="142"/>
      <c r="Q32" s="143"/>
      <c r="R32" s="143"/>
      <c r="S32" s="143"/>
      <c r="T32" s="143"/>
      <c r="U32" s="113"/>
      <c r="V32" s="111"/>
      <c r="W32" s="112"/>
      <c r="X32" s="1"/>
      <c r="Y32" s="188" t="s">
        <v>119</v>
      </c>
      <c r="Z32" s="184"/>
      <c r="AA32" s="184"/>
      <c r="AB32" s="184"/>
      <c r="AC32" s="184"/>
      <c r="AD32" s="184"/>
      <c r="AE32" s="184"/>
      <c r="AF32" s="184"/>
      <c r="AG32" s="18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4">
        <v>5</v>
      </c>
      <c r="B33" s="126">
        <v>5</v>
      </c>
      <c r="C33" s="128" t="s">
        <v>226</v>
      </c>
      <c r="D33" s="129"/>
      <c r="E33" s="130" t="s">
        <v>227</v>
      </c>
      <c r="F33" s="131"/>
      <c r="G33" s="136">
        <v>6</v>
      </c>
      <c r="H33" s="141"/>
      <c r="I33" s="140" t="s">
        <v>209</v>
      </c>
      <c r="J33" s="137"/>
      <c r="K33" s="137"/>
      <c r="L33" s="141"/>
      <c r="M33" s="136">
        <v>520765328</v>
      </c>
      <c r="N33" s="137"/>
      <c r="O33" s="141"/>
      <c r="P33" s="136">
        <v>160</v>
      </c>
      <c r="Q33" s="137"/>
      <c r="R33" s="137"/>
      <c r="S33" s="137"/>
      <c r="T33" s="137"/>
      <c r="U33" s="110" t="s">
        <v>210</v>
      </c>
      <c r="V33" s="111"/>
      <c r="W33" s="112"/>
      <c r="X33" s="1"/>
      <c r="Y33" s="190">
        <v>1</v>
      </c>
      <c r="Z33" s="137"/>
      <c r="AA33" s="137"/>
      <c r="AB33" s="137"/>
      <c r="AC33" s="137"/>
      <c r="AD33" s="137"/>
      <c r="AE33" s="137"/>
      <c r="AF33" s="137"/>
      <c r="AG33" s="19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5"/>
      <c r="B34" s="127"/>
      <c r="C34" s="132" t="s">
        <v>229</v>
      </c>
      <c r="D34" s="133"/>
      <c r="E34" s="134" t="s">
        <v>228</v>
      </c>
      <c r="F34" s="135"/>
      <c r="G34" s="142"/>
      <c r="H34" s="144"/>
      <c r="I34" s="142"/>
      <c r="J34" s="143"/>
      <c r="K34" s="143"/>
      <c r="L34" s="144"/>
      <c r="M34" s="142"/>
      <c r="N34" s="143"/>
      <c r="O34" s="144"/>
      <c r="P34" s="142"/>
      <c r="Q34" s="143"/>
      <c r="R34" s="143"/>
      <c r="S34" s="143"/>
      <c r="T34" s="143"/>
      <c r="U34" s="113"/>
      <c r="V34" s="111"/>
      <c r="W34" s="112"/>
      <c r="X34" s="1"/>
      <c r="Y34" s="192"/>
      <c r="Z34" s="151"/>
      <c r="AA34" s="151"/>
      <c r="AB34" s="151"/>
      <c r="AC34" s="151"/>
      <c r="AD34" s="151"/>
      <c r="AE34" s="151"/>
      <c r="AF34" s="151"/>
      <c r="AG34" s="19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4">
        <v>6</v>
      </c>
      <c r="B35" s="126">
        <v>6</v>
      </c>
      <c r="C35" s="128" t="s">
        <v>230</v>
      </c>
      <c r="D35" s="129"/>
      <c r="E35" s="130" t="s">
        <v>231</v>
      </c>
      <c r="F35" s="131"/>
      <c r="G35" s="136">
        <v>6</v>
      </c>
      <c r="H35" s="141"/>
      <c r="I35" s="140" t="s">
        <v>209</v>
      </c>
      <c r="J35" s="137"/>
      <c r="K35" s="137"/>
      <c r="L35" s="141"/>
      <c r="M35" s="136">
        <v>520765311</v>
      </c>
      <c r="N35" s="137"/>
      <c r="O35" s="141"/>
      <c r="P35" s="136">
        <v>152</v>
      </c>
      <c r="Q35" s="137"/>
      <c r="R35" s="137"/>
      <c r="S35" s="137"/>
      <c r="T35" s="137"/>
      <c r="U35" s="110" t="s">
        <v>210</v>
      </c>
      <c r="V35" s="111"/>
      <c r="W35" s="11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5"/>
      <c r="B36" s="127"/>
      <c r="C36" s="132" t="s">
        <v>233</v>
      </c>
      <c r="D36" s="133"/>
      <c r="E36" s="134" t="s">
        <v>232</v>
      </c>
      <c r="F36" s="135"/>
      <c r="G36" s="142"/>
      <c r="H36" s="144"/>
      <c r="I36" s="142"/>
      <c r="J36" s="143"/>
      <c r="K36" s="143"/>
      <c r="L36" s="144"/>
      <c r="M36" s="142"/>
      <c r="N36" s="143"/>
      <c r="O36" s="144"/>
      <c r="P36" s="142"/>
      <c r="Q36" s="143"/>
      <c r="R36" s="143"/>
      <c r="S36" s="143"/>
      <c r="T36" s="143"/>
      <c r="U36" s="113"/>
      <c r="V36" s="111"/>
      <c r="W36" s="11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4">
        <v>7</v>
      </c>
      <c r="B37" s="126">
        <v>7</v>
      </c>
      <c r="C37" s="128" t="s">
        <v>235</v>
      </c>
      <c r="D37" s="129"/>
      <c r="E37" s="130" t="s">
        <v>236</v>
      </c>
      <c r="F37" s="131"/>
      <c r="G37" s="136">
        <v>6</v>
      </c>
      <c r="H37" s="141"/>
      <c r="I37" s="140" t="s">
        <v>238</v>
      </c>
      <c r="J37" s="137"/>
      <c r="K37" s="137"/>
      <c r="L37" s="141"/>
      <c r="M37" s="136">
        <v>521973883</v>
      </c>
      <c r="N37" s="137"/>
      <c r="O37" s="141"/>
      <c r="P37" s="136">
        <v>160</v>
      </c>
      <c r="Q37" s="137"/>
      <c r="R37" s="137"/>
      <c r="S37" s="137"/>
      <c r="T37" s="137"/>
      <c r="U37" s="110" t="s">
        <v>210</v>
      </c>
      <c r="V37" s="111"/>
      <c r="W37" s="11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127"/>
      <c r="C38" s="132" t="s">
        <v>234</v>
      </c>
      <c r="D38" s="133"/>
      <c r="E38" s="134" t="s">
        <v>237</v>
      </c>
      <c r="F38" s="135"/>
      <c r="G38" s="142"/>
      <c r="H38" s="144"/>
      <c r="I38" s="142"/>
      <c r="J38" s="143"/>
      <c r="K38" s="143"/>
      <c r="L38" s="144"/>
      <c r="M38" s="142"/>
      <c r="N38" s="143"/>
      <c r="O38" s="144"/>
      <c r="P38" s="142"/>
      <c r="Q38" s="143"/>
      <c r="R38" s="143"/>
      <c r="S38" s="143"/>
      <c r="T38" s="143"/>
      <c r="U38" s="113"/>
      <c r="V38" s="111"/>
      <c r="W38" s="11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4">
        <v>8</v>
      </c>
      <c r="B39" s="126">
        <v>8</v>
      </c>
      <c r="C39" s="128" t="s">
        <v>239</v>
      </c>
      <c r="D39" s="129"/>
      <c r="E39" s="130" t="s">
        <v>242</v>
      </c>
      <c r="F39" s="131"/>
      <c r="G39" s="136">
        <v>5</v>
      </c>
      <c r="H39" s="141"/>
      <c r="I39" s="140" t="s">
        <v>243</v>
      </c>
      <c r="J39" s="137"/>
      <c r="K39" s="137"/>
      <c r="L39" s="141"/>
      <c r="M39" s="136">
        <v>519004964</v>
      </c>
      <c r="N39" s="137"/>
      <c r="O39" s="141"/>
      <c r="P39" s="136">
        <v>148</v>
      </c>
      <c r="Q39" s="137"/>
      <c r="R39" s="137"/>
      <c r="S39" s="137"/>
      <c r="T39" s="137"/>
      <c r="U39" s="110" t="s">
        <v>210</v>
      </c>
      <c r="V39" s="111"/>
      <c r="W39" s="11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127"/>
      <c r="C40" s="132" t="s">
        <v>240</v>
      </c>
      <c r="D40" s="133"/>
      <c r="E40" s="134" t="s">
        <v>241</v>
      </c>
      <c r="F40" s="135"/>
      <c r="G40" s="142"/>
      <c r="H40" s="144"/>
      <c r="I40" s="142"/>
      <c r="J40" s="143"/>
      <c r="K40" s="143"/>
      <c r="L40" s="144"/>
      <c r="M40" s="142"/>
      <c r="N40" s="143"/>
      <c r="O40" s="144"/>
      <c r="P40" s="142"/>
      <c r="Q40" s="143"/>
      <c r="R40" s="143"/>
      <c r="S40" s="143"/>
      <c r="T40" s="143"/>
      <c r="U40" s="113"/>
      <c r="V40" s="111"/>
      <c r="W40" s="11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4">
        <v>9</v>
      </c>
      <c r="B41" s="126">
        <v>9</v>
      </c>
      <c r="C41" s="128" t="s">
        <v>245</v>
      </c>
      <c r="D41" s="129"/>
      <c r="E41" s="130" t="s">
        <v>246</v>
      </c>
      <c r="F41" s="131"/>
      <c r="G41" s="136">
        <v>5</v>
      </c>
      <c r="H41" s="141"/>
      <c r="I41" s="140" t="s">
        <v>225</v>
      </c>
      <c r="J41" s="137"/>
      <c r="K41" s="137"/>
      <c r="L41" s="141"/>
      <c r="M41" s="136">
        <v>519004971</v>
      </c>
      <c r="N41" s="137"/>
      <c r="O41" s="141"/>
      <c r="P41" s="136">
        <v>143</v>
      </c>
      <c r="Q41" s="137"/>
      <c r="R41" s="137"/>
      <c r="S41" s="137"/>
      <c r="T41" s="137"/>
      <c r="U41" s="110" t="s">
        <v>210</v>
      </c>
      <c r="V41" s="111"/>
      <c r="W41" s="11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127"/>
      <c r="C42" s="132" t="s">
        <v>244</v>
      </c>
      <c r="D42" s="133"/>
      <c r="E42" s="134" t="s">
        <v>247</v>
      </c>
      <c r="F42" s="135"/>
      <c r="G42" s="142"/>
      <c r="H42" s="144"/>
      <c r="I42" s="142"/>
      <c r="J42" s="143"/>
      <c r="K42" s="143"/>
      <c r="L42" s="144"/>
      <c r="M42" s="142"/>
      <c r="N42" s="143"/>
      <c r="O42" s="144"/>
      <c r="P42" s="142"/>
      <c r="Q42" s="143"/>
      <c r="R42" s="143"/>
      <c r="S42" s="143"/>
      <c r="T42" s="143"/>
      <c r="U42" s="113"/>
      <c r="V42" s="111"/>
      <c r="W42" s="11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4">
        <v>10</v>
      </c>
      <c r="B43" s="126">
        <v>10</v>
      </c>
      <c r="C43" s="128" t="s">
        <v>248</v>
      </c>
      <c r="D43" s="129"/>
      <c r="E43" s="130" t="s">
        <v>250</v>
      </c>
      <c r="F43" s="131"/>
      <c r="G43" s="136">
        <v>5</v>
      </c>
      <c r="H43" s="141"/>
      <c r="I43" s="140" t="s">
        <v>225</v>
      </c>
      <c r="J43" s="137"/>
      <c r="K43" s="137"/>
      <c r="L43" s="141"/>
      <c r="M43" s="136">
        <v>519004988</v>
      </c>
      <c r="N43" s="137"/>
      <c r="O43" s="141"/>
      <c r="P43" s="136">
        <v>141</v>
      </c>
      <c r="Q43" s="137"/>
      <c r="R43" s="137"/>
      <c r="S43" s="137"/>
      <c r="T43" s="137"/>
      <c r="U43" s="110" t="s">
        <v>210</v>
      </c>
      <c r="V43" s="111"/>
      <c r="W43" s="11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127"/>
      <c r="C44" s="132" t="s">
        <v>249</v>
      </c>
      <c r="D44" s="133"/>
      <c r="E44" s="134" t="s">
        <v>251</v>
      </c>
      <c r="F44" s="135"/>
      <c r="G44" s="142"/>
      <c r="H44" s="144"/>
      <c r="I44" s="142"/>
      <c r="J44" s="143"/>
      <c r="K44" s="143"/>
      <c r="L44" s="144"/>
      <c r="M44" s="142"/>
      <c r="N44" s="143"/>
      <c r="O44" s="144"/>
      <c r="P44" s="142"/>
      <c r="Q44" s="143"/>
      <c r="R44" s="143"/>
      <c r="S44" s="143"/>
      <c r="T44" s="143"/>
      <c r="U44" s="113"/>
      <c r="V44" s="111"/>
      <c r="W44" s="11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4">
        <v>11</v>
      </c>
      <c r="B45" s="126">
        <v>11</v>
      </c>
      <c r="C45" s="128" t="s">
        <v>252</v>
      </c>
      <c r="D45" s="129"/>
      <c r="E45" s="130" t="s">
        <v>254</v>
      </c>
      <c r="F45" s="131"/>
      <c r="G45" s="136">
        <v>5</v>
      </c>
      <c r="H45" s="141"/>
      <c r="I45" s="140" t="s">
        <v>215</v>
      </c>
      <c r="J45" s="137"/>
      <c r="K45" s="137"/>
      <c r="L45" s="141"/>
      <c r="M45" s="136">
        <v>519971372</v>
      </c>
      <c r="N45" s="137"/>
      <c r="O45" s="141"/>
      <c r="P45" s="136">
        <v>149</v>
      </c>
      <c r="Q45" s="137"/>
      <c r="R45" s="137"/>
      <c r="S45" s="137"/>
      <c r="T45" s="137"/>
      <c r="U45" s="110" t="s">
        <v>210</v>
      </c>
      <c r="V45" s="111"/>
      <c r="W45" s="11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127"/>
      <c r="C46" s="132" t="s">
        <v>253</v>
      </c>
      <c r="D46" s="133"/>
      <c r="E46" s="134" t="s">
        <v>255</v>
      </c>
      <c r="F46" s="135"/>
      <c r="G46" s="142"/>
      <c r="H46" s="144"/>
      <c r="I46" s="142"/>
      <c r="J46" s="143"/>
      <c r="K46" s="143"/>
      <c r="L46" s="144"/>
      <c r="M46" s="142"/>
      <c r="N46" s="143"/>
      <c r="O46" s="144"/>
      <c r="P46" s="142"/>
      <c r="Q46" s="143"/>
      <c r="R46" s="143"/>
      <c r="S46" s="143"/>
      <c r="T46" s="143"/>
      <c r="U46" s="113"/>
      <c r="V46" s="111"/>
      <c r="W46" s="11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4">
        <v>12</v>
      </c>
      <c r="B47" s="126">
        <v>12</v>
      </c>
      <c r="C47" s="128" t="s">
        <v>256</v>
      </c>
      <c r="D47" s="129"/>
      <c r="E47" s="130" t="s">
        <v>258</v>
      </c>
      <c r="F47" s="131"/>
      <c r="G47" s="136">
        <v>5</v>
      </c>
      <c r="H47" s="141"/>
      <c r="I47" s="140" t="s">
        <v>260</v>
      </c>
      <c r="J47" s="137"/>
      <c r="K47" s="137"/>
      <c r="L47" s="141"/>
      <c r="M47" s="136">
        <v>521973890</v>
      </c>
      <c r="N47" s="137"/>
      <c r="O47" s="141"/>
      <c r="P47" s="136">
        <v>143</v>
      </c>
      <c r="Q47" s="137"/>
      <c r="R47" s="137"/>
      <c r="S47" s="137"/>
      <c r="T47" s="137"/>
      <c r="U47" s="110" t="s">
        <v>210</v>
      </c>
      <c r="V47" s="111"/>
      <c r="W47" s="11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8"/>
      <c r="B48" s="127"/>
      <c r="C48" s="259" t="s">
        <v>257</v>
      </c>
      <c r="D48" s="260"/>
      <c r="E48" s="261" t="s">
        <v>259</v>
      </c>
      <c r="F48" s="262"/>
      <c r="G48" s="138"/>
      <c r="H48" s="257"/>
      <c r="I48" s="138"/>
      <c r="J48" s="139"/>
      <c r="K48" s="139"/>
      <c r="L48" s="257"/>
      <c r="M48" s="138"/>
      <c r="N48" s="139"/>
      <c r="O48" s="257"/>
      <c r="P48" s="138"/>
      <c r="Q48" s="139"/>
      <c r="R48" s="139"/>
      <c r="S48" s="139"/>
      <c r="T48" s="139"/>
      <c r="U48" s="113"/>
      <c r="V48" s="111"/>
      <c r="W48" s="11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5">
        <v>13</v>
      </c>
      <c r="B49" s="146"/>
      <c r="C49" s="147"/>
      <c r="D49" s="129"/>
      <c r="E49" s="129"/>
      <c r="F49" s="131"/>
      <c r="G49" s="136"/>
      <c r="H49" s="141"/>
      <c r="I49" s="136"/>
      <c r="J49" s="137"/>
      <c r="K49" s="137"/>
      <c r="L49" s="141"/>
      <c r="M49" s="136"/>
      <c r="N49" s="137"/>
      <c r="O49" s="141"/>
      <c r="P49" s="136"/>
      <c r="Q49" s="137"/>
      <c r="R49" s="137"/>
      <c r="S49" s="137"/>
      <c r="T49" s="141"/>
      <c r="U49" s="113"/>
      <c r="V49" s="111"/>
      <c r="W49" s="11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5"/>
      <c r="B50" s="127"/>
      <c r="C50" s="148"/>
      <c r="D50" s="133"/>
      <c r="E50" s="133"/>
      <c r="F50" s="135"/>
      <c r="G50" s="142"/>
      <c r="H50" s="144"/>
      <c r="I50" s="142"/>
      <c r="J50" s="143"/>
      <c r="K50" s="143"/>
      <c r="L50" s="144"/>
      <c r="M50" s="142"/>
      <c r="N50" s="143"/>
      <c r="O50" s="144"/>
      <c r="P50" s="142"/>
      <c r="Q50" s="143"/>
      <c r="R50" s="143"/>
      <c r="S50" s="143"/>
      <c r="T50" s="144"/>
      <c r="U50" s="113"/>
      <c r="V50" s="111"/>
      <c r="W50" s="11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5">
        <v>14</v>
      </c>
      <c r="B51" s="146"/>
      <c r="C51" s="147"/>
      <c r="D51" s="129"/>
      <c r="E51" s="129"/>
      <c r="F51" s="131"/>
      <c r="G51" s="136"/>
      <c r="H51" s="141"/>
      <c r="I51" s="136"/>
      <c r="J51" s="137"/>
      <c r="K51" s="137"/>
      <c r="L51" s="141"/>
      <c r="M51" s="136"/>
      <c r="N51" s="137"/>
      <c r="O51" s="141"/>
      <c r="P51" s="136"/>
      <c r="Q51" s="137"/>
      <c r="R51" s="137"/>
      <c r="S51" s="137"/>
      <c r="T51" s="137"/>
      <c r="U51" s="113"/>
      <c r="V51" s="111"/>
      <c r="W51" s="11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2"/>
      <c r="B52" s="153"/>
      <c r="C52" s="154"/>
      <c r="D52" s="155"/>
      <c r="E52" s="155"/>
      <c r="F52" s="156"/>
      <c r="G52" s="149"/>
      <c r="H52" s="150"/>
      <c r="I52" s="149"/>
      <c r="J52" s="151"/>
      <c r="K52" s="151"/>
      <c r="L52" s="150"/>
      <c r="M52" s="149"/>
      <c r="N52" s="151"/>
      <c r="O52" s="150"/>
      <c r="P52" s="149"/>
      <c r="Q52" s="151"/>
      <c r="R52" s="151"/>
      <c r="S52" s="151"/>
      <c r="T52" s="151"/>
      <c r="U52" s="114"/>
      <c r="V52" s="115"/>
      <c r="W52" s="11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2" t="s">
        <v>99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4"/>
      <c r="U54" s="2"/>
      <c r="V54" s="235" t="s">
        <v>110</v>
      </c>
      <c r="W54" s="236"/>
      <c r="X54" s="236"/>
      <c r="Y54" s="236"/>
      <c r="Z54" s="236"/>
      <c r="AA54" s="236"/>
      <c r="AB54" s="236"/>
      <c r="AC54" s="236"/>
      <c r="AD54" s="236"/>
      <c r="AE54" s="236"/>
      <c r="AF54" s="237"/>
      <c r="AG54" s="238"/>
      <c r="AH54" s="238"/>
      <c r="AI54" s="238"/>
      <c r="AJ54" s="23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0" t="s">
        <v>261</v>
      </c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2"/>
      <c r="U55" s="2"/>
      <c r="V55" s="102">
        <f>LEN(A55)</f>
        <v>6</v>
      </c>
      <c r="W55" s="103"/>
      <c r="X55" s="103"/>
      <c r="Y55" s="103"/>
      <c r="Z55" s="103"/>
      <c r="AA55" s="103"/>
      <c r="AB55" s="103"/>
      <c r="AC55" s="103"/>
      <c r="AD55" s="103"/>
      <c r="AE55" s="103"/>
      <c r="AF55" s="10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zoomScaleNormal="100" zoomScaleSheetLayoutView="100" workbookViewId="0">
      <selection activeCell="BP23" sqref="BP23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9" t="s">
        <v>131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80" t="s">
        <v>263</v>
      </c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</row>
    <row r="2" spans="1:59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</row>
    <row r="3" spans="1:59" ht="9.75" customHeight="1">
      <c r="A3" s="479"/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</row>
    <row r="4" spans="1:59" ht="12" customHeight="1"/>
    <row r="5" spans="1:59" ht="28.5">
      <c r="A5" s="55"/>
      <c r="B5" s="481" t="s">
        <v>132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55"/>
      <c r="BG5" s="55"/>
    </row>
    <row r="6" spans="1:59" ht="11.25" customHeight="1">
      <c r="B6" s="56" t="s">
        <v>133</v>
      </c>
    </row>
    <row r="7" spans="1:59" ht="12.75" customHeight="1">
      <c r="B7" s="482" t="str">
        <f>IF(入力!AE3="","",入力!AE3)</f>
        <v>神奈川県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4"/>
      <c r="R7" s="96" t="s">
        <v>169</v>
      </c>
      <c r="AW7" s="57"/>
      <c r="AX7" s="491" t="str">
        <f>IF(入力!J3="","",入力!J3)</f>
        <v>女子</v>
      </c>
      <c r="AY7" s="492"/>
      <c r="AZ7" s="492"/>
      <c r="BA7" s="492"/>
      <c r="BB7" s="492"/>
      <c r="BC7" s="492"/>
      <c r="BD7" s="492"/>
      <c r="BE7" s="493"/>
      <c r="BF7" s="57"/>
    </row>
    <row r="8" spans="1:59" ht="13.5" customHeight="1">
      <c r="B8" s="485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7"/>
      <c r="R8" s="96" t="s">
        <v>168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494"/>
      <c r="AY8" s="495"/>
      <c r="AZ8" s="495"/>
      <c r="BA8" s="495"/>
      <c r="BB8" s="495"/>
      <c r="BC8" s="495"/>
      <c r="BD8" s="495"/>
      <c r="BE8" s="496"/>
    </row>
    <row r="9" spans="1:59" ht="7.35" customHeight="1"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90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497"/>
      <c r="AY9" s="498"/>
      <c r="AZ9" s="498"/>
      <c r="BA9" s="498"/>
      <c r="BB9" s="498"/>
      <c r="BC9" s="498"/>
      <c r="BD9" s="498"/>
      <c r="BE9" s="499"/>
    </row>
    <row r="10" spans="1:59" ht="6" customHeight="1"/>
    <row r="11" spans="1:59" ht="5.25" customHeight="1">
      <c r="F11" s="58"/>
      <c r="G11" s="522">
        <v>38</v>
      </c>
      <c r="H11" s="523"/>
      <c r="I11" s="524"/>
      <c r="J11" s="58"/>
    </row>
    <row r="12" spans="1:59" ht="12" customHeight="1">
      <c r="E12" s="58" t="s">
        <v>134</v>
      </c>
      <c r="F12" s="58"/>
      <c r="G12" s="525"/>
      <c r="H12" s="526"/>
      <c r="I12" s="527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5"/>
      <c r="H13" s="446"/>
      <c r="I13" s="447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8" t="s">
        <v>136</v>
      </c>
      <c r="C15" s="464"/>
      <c r="D15" s="464"/>
      <c r="E15" s="464"/>
      <c r="F15" s="529"/>
      <c r="G15" s="533" t="str">
        <f>IF(入力!C2="","",入力!C2)</f>
        <v>フジミバンビーナ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5"/>
      <c r="X15" s="536" t="s">
        <v>137</v>
      </c>
      <c r="Y15" s="537"/>
      <c r="Z15" s="537"/>
      <c r="AA15" s="537"/>
      <c r="AB15" s="537"/>
      <c r="AC15" s="537"/>
      <c r="AD15" s="537"/>
      <c r="AE15" s="537"/>
      <c r="AF15" s="537"/>
      <c r="AG15" s="537"/>
      <c r="AH15" s="537"/>
      <c r="AI15" s="528" t="s">
        <v>138</v>
      </c>
      <c r="AJ15" s="464"/>
      <c r="AK15" s="464"/>
      <c r="AL15" s="464"/>
      <c r="AM15" s="540" t="str">
        <f>IF(入力!P3="","",入力!P3)</f>
        <v>小田原市</v>
      </c>
      <c r="AN15" s="541"/>
      <c r="AO15" s="541"/>
      <c r="AP15" s="541"/>
      <c r="AQ15" s="541"/>
      <c r="AR15" s="541"/>
      <c r="AS15" s="541"/>
      <c r="AT15" s="542"/>
      <c r="AU15" s="457" t="s">
        <v>139</v>
      </c>
      <c r="AV15" s="390"/>
      <c r="AW15" s="390"/>
      <c r="AX15" s="391"/>
      <c r="AY15" s="503" t="s">
        <v>264</v>
      </c>
      <c r="AZ15" s="504"/>
      <c r="BA15" s="504"/>
      <c r="BB15" s="504"/>
      <c r="BC15" s="504"/>
      <c r="BD15" s="504"/>
      <c r="BE15" s="507" t="s">
        <v>140</v>
      </c>
    </row>
    <row r="16" spans="1:59" ht="17.100000000000001" customHeight="1">
      <c r="B16" s="530"/>
      <c r="C16" s="531"/>
      <c r="D16" s="531"/>
      <c r="E16" s="531"/>
      <c r="F16" s="532"/>
      <c r="G16" s="509" t="str">
        <f>IF(入力!C3="","",入力!C3)</f>
        <v>富士見バンビーナ</v>
      </c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1"/>
      <c r="X16" s="515">
        <f>IF(入力!C4="","",入力!C4)</f>
        <v>430249091</v>
      </c>
      <c r="Y16" s="516"/>
      <c r="Z16" s="516"/>
      <c r="AA16" s="516"/>
      <c r="AB16" s="516"/>
      <c r="AC16" s="516"/>
      <c r="AD16" s="516"/>
      <c r="AE16" s="516"/>
      <c r="AF16" s="516"/>
      <c r="AG16" s="516"/>
      <c r="AH16" s="517"/>
      <c r="AI16" s="530"/>
      <c r="AJ16" s="531"/>
      <c r="AK16" s="531"/>
      <c r="AL16" s="531"/>
      <c r="AM16" s="543"/>
      <c r="AN16" s="544"/>
      <c r="AO16" s="544"/>
      <c r="AP16" s="544"/>
      <c r="AQ16" s="544"/>
      <c r="AR16" s="544"/>
      <c r="AS16" s="544"/>
      <c r="AT16" s="545"/>
      <c r="AU16" s="500"/>
      <c r="AV16" s="501"/>
      <c r="AW16" s="501"/>
      <c r="AX16" s="502"/>
      <c r="AY16" s="505"/>
      <c r="AZ16" s="506"/>
      <c r="BA16" s="506"/>
      <c r="BB16" s="506"/>
      <c r="BC16" s="506"/>
      <c r="BD16" s="506"/>
      <c r="BE16" s="508"/>
    </row>
    <row r="17" spans="2:59" ht="17.100000000000001" customHeight="1" thickBot="1">
      <c r="B17" s="530"/>
      <c r="C17" s="531"/>
      <c r="D17" s="531"/>
      <c r="E17" s="531"/>
      <c r="F17" s="532"/>
      <c r="G17" s="512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4"/>
      <c r="X17" s="518" t="str">
        <f>IF(入力!C5="","",入力!C5)</f>
        <v/>
      </c>
      <c r="Y17" s="414"/>
      <c r="Z17" s="414"/>
      <c r="AA17" s="414"/>
      <c r="AB17" s="414"/>
      <c r="AC17" s="414"/>
      <c r="AD17" s="414"/>
      <c r="AE17" s="414"/>
      <c r="AF17" s="414"/>
      <c r="AG17" s="414"/>
      <c r="AH17" s="519"/>
      <c r="AI17" s="538"/>
      <c r="AJ17" s="539"/>
      <c r="AK17" s="539"/>
      <c r="AL17" s="539"/>
      <c r="AM17" s="546"/>
      <c r="AN17" s="547"/>
      <c r="AO17" s="547"/>
      <c r="AP17" s="547"/>
      <c r="AQ17" s="547"/>
      <c r="AR17" s="547"/>
      <c r="AS17" s="547"/>
      <c r="AT17" s="548"/>
      <c r="AU17" s="395"/>
      <c r="AV17" s="396"/>
      <c r="AW17" s="396"/>
      <c r="AX17" s="397"/>
      <c r="AY17" s="520" t="s">
        <v>265</v>
      </c>
      <c r="AZ17" s="521"/>
      <c r="BA17" s="521"/>
      <c r="BB17" s="521"/>
      <c r="BC17" s="521"/>
      <c r="BD17" s="521"/>
      <c r="BE17" s="64" t="s">
        <v>141</v>
      </c>
    </row>
    <row r="18" spans="2:59" ht="15" customHeight="1">
      <c r="B18" s="476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370" t="s">
        <v>142</v>
      </c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452" t="s">
        <v>143</v>
      </c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 t="s">
        <v>79</v>
      </c>
      <c r="AS18" s="452"/>
      <c r="AT18" s="452"/>
      <c r="AU18" s="452"/>
      <c r="AV18" s="452"/>
      <c r="AW18" s="452"/>
      <c r="AX18" s="452"/>
      <c r="AY18" s="452"/>
      <c r="AZ18" s="452"/>
      <c r="BA18" s="452"/>
      <c r="BB18" s="452"/>
      <c r="BC18" s="452"/>
      <c r="BD18" s="452"/>
      <c r="BE18" s="478"/>
    </row>
    <row r="19" spans="2:59" ht="14.45" customHeight="1">
      <c r="B19" s="468" t="s">
        <v>144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469" t="str">
        <f>IF(入力!J7="","",入力!J7)</f>
        <v/>
      </c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69" t="str">
        <f>IF(入力!J9="","",入力!J9)</f>
        <v/>
      </c>
      <c r="AD19" s="470"/>
      <c r="AE19" s="470"/>
      <c r="AF19" s="470"/>
      <c r="AG19" s="470"/>
      <c r="AH19" s="470"/>
      <c r="AI19" s="470"/>
      <c r="AJ19" s="470"/>
      <c r="AK19" s="470"/>
      <c r="AL19" s="470"/>
      <c r="AM19" s="470"/>
      <c r="AN19" s="470"/>
      <c r="AO19" s="470"/>
      <c r="AP19" s="470"/>
      <c r="AQ19" s="471"/>
      <c r="AR19" s="469" t="str">
        <f>IF(入力!J11="","",入力!J11)</f>
        <v/>
      </c>
      <c r="AS19" s="470"/>
      <c r="AT19" s="470"/>
      <c r="AU19" s="470"/>
      <c r="AV19" s="470"/>
      <c r="AW19" s="470"/>
      <c r="AX19" s="470"/>
      <c r="AY19" s="470"/>
      <c r="AZ19" s="470"/>
      <c r="BA19" s="470"/>
      <c r="BB19" s="470"/>
      <c r="BC19" s="470"/>
      <c r="BD19" s="470"/>
      <c r="BE19" s="470"/>
      <c r="BF19" s="472"/>
      <c r="BG19" s="65"/>
    </row>
    <row r="20" spans="2:59" ht="14.45" customHeight="1"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65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7"/>
    </row>
    <row r="21" spans="2:59" ht="14.45" customHeight="1">
      <c r="B21" s="468" t="s">
        <v>145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469">
        <f>IF(入力!M7="","",入力!M7)</f>
        <v>415983</v>
      </c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1"/>
      <c r="AC21" s="469">
        <f>IF(入力!M9="","",入力!M9)</f>
        <v>417058</v>
      </c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1"/>
      <c r="AR21" s="469" t="str">
        <f>IF(入力!M11="","",入力!M11)</f>
        <v/>
      </c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2"/>
      <c r="BG21" s="65"/>
    </row>
    <row r="22" spans="2:59" ht="14.45" customHeight="1"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  <c r="N22" s="465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73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5"/>
    </row>
    <row r="23" spans="2:59" ht="15" customHeight="1" thickBot="1">
      <c r="B23" s="454" t="s">
        <v>146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55">
        <f>IF(入力!G7="","",入力!G7)</f>
        <v>515062059</v>
      </c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>
        <f>IF(入力!G9="","",入力!G9)</f>
        <v>515069862</v>
      </c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>
        <f>IF(入力!G11="","",入力!G11)</f>
        <v>515062109</v>
      </c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6"/>
    </row>
    <row r="24" spans="2:59" ht="12" customHeight="1">
      <c r="B24" s="457" t="s">
        <v>147</v>
      </c>
      <c r="C24" s="390"/>
      <c r="D24" s="390"/>
      <c r="E24" s="390"/>
      <c r="F24" s="391"/>
      <c r="G24" s="458" t="str">
        <f>IF(AND(入力!C7&lt;&gt;"",入力!E7&lt;&gt;""),入力!C7&amp;" "&amp;入力!E7,"")</f>
        <v>ジンボ テツヤ</v>
      </c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60"/>
      <c r="S24" s="461">
        <f>IF(入力!AT7="","",入力!AT7)</f>
        <v>60</v>
      </c>
      <c r="T24" s="462"/>
      <c r="U24" s="463"/>
      <c r="V24" s="464" t="s">
        <v>51</v>
      </c>
      <c r="W24" s="464"/>
      <c r="X24" s="464"/>
      <c r="Y24" s="66" t="s">
        <v>7</v>
      </c>
      <c r="Z24" s="67"/>
      <c r="AA24" s="453" t="str">
        <f>IF(入力!R7="","",入力!R7)</f>
        <v>２５０</v>
      </c>
      <c r="AB24" s="453"/>
      <c r="AC24" s="453"/>
      <c r="AD24" s="453"/>
      <c r="AE24" s="68" t="s">
        <v>8</v>
      </c>
      <c r="AF24" s="453" t="str">
        <f>IF(入力!W7="","",入力!W7)</f>
        <v>０８７５</v>
      </c>
      <c r="AG24" s="453"/>
      <c r="AH24" s="453"/>
      <c r="AI24" s="453"/>
      <c r="AJ24" s="453"/>
      <c r="AK24" s="69"/>
      <c r="AL24" s="69"/>
      <c r="AM24" s="69"/>
      <c r="AN24" s="69"/>
      <c r="AO24" s="69"/>
      <c r="AP24" s="69"/>
      <c r="AQ24" s="69"/>
      <c r="AR24" s="69"/>
      <c r="AS24" s="70"/>
      <c r="AT24" s="451" t="s">
        <v>148</v>
      </c>
      <c r="AU24" s="452"/>
      <c r="AV24" s="452"/>
      <c r="AW24" s="71" t="s">
        <v>9</v>
      </c>
      <c r="AX24" s="453" t="str">
        <f>IF(入力!AL7="","",入力!AL7)</f>
        <v>０９０</v>
      </c>
      <c r="AY24" s="453"/>
      <c r="AZ24" s="453"/>
      <c r="BA24" s="453"/>
      <c r="BB24" s="453"/>
      <c r="BC24" s="453"/>
      <c r="BD24" s="453"/>
      <c r="BE24" s="72" t="s">
        <v>10</v>
      </c>
    </row>
    <row r="25" spans="2:59" ht="19.5" customHeight="1">
      <c r="B25" s="448"/>
      <c r="C25" s="449"/>
      <c r="D25" s="449"/>
      <c r="E25" s="449"/>
      <c r="F25" s="450"/>
      <c r="G25" s="445" t="str">
        <f>IF(AND(入力!C8&lt;&gt;"",入力!E8&lt;&gt;""),入力!C8&amp;" "&amp;入力!E8,"")</f>
        <v>神保 哲也</v>
      </c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7"/>
      <c r="S25" s="439"/>
      <c r="T25" s="440"/>
      <c r="U25" s="441"/>
      <c r="V25" s="443"/>
      <c r="W25" s="443"/>
      <c r="X25" s="443"/>
      <c r="Y25" s="424" t="str">
        <f>IF(入力!P8="","",入力!P8)</f>
        <v>小田原市南鴨宮２－２４－４</v>
      </c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6"/>
      <c r="AT25" s="412"/>
      <c r="AU25" s="412"/>
      <c r="AV25" s="412"/>
      <c r="AW25" s="427" t="str">
        <f>IF(入力!AK8="","",入力!AK8)</f>
        <v>２７６９</v>
      </c>
      <c r="AX25" s="428"/>
      <c r="AY25" s="428"/>
      <c r="AZ25" s="428"/>
      <c r="BA25" s="73" t="s">
        <v>8</v>
      </c>
      <c r="BB25" s="428" t="str">
        <f>IF(入力!AP8="","",入力!AP8)</f>
        <v>６６８２</v>
      </c>
      <c r="BC25" s="428"/>
      <c r="BD25" s="428"/>
      <c r="BE25" s="429"/>
    </row>
    <row r="26" spans="2:59" ht="12" customHeight="1">
      <c r="B26" s="392" t="s">
        <v>143</v>
      </c>
      <c r="C26" s="393"/>
      <c r="D26" s="393"/>
      <c r="E26" s="393"/>
      <c r="F26" s="394"/>
      <c r="G26" s="398" t="str">
        <f>IF(AND(入力!C9&lt;&gt;"",入力!E9&lt;&gt;""),入力!C9&amp;" "&amp;入力!E9,"")</f>
        <v>ワタナベ タカヒロ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400"/>
      <c r="S26" s="436">
        <f>IF(入力!AT9="","",入力!AT9)</f>
        <v>45</v>
      </c>
      <c r="T26" s="437"/>
      <c r="U26" s="438"/>
      <c r="V26" s="442" t="s">
        <v>51</v>
      </c>
      <c r="W26" s="442"/>
      <c r="X26" s="442"/>
      <c r="Y26" s="74" t="s">
        <v>7</v>
      </c>
      <c r="Z26" s="75"/>
      <c r="AA26" s="444" t="str">
        <f>IF(入力!R9="","",入力!R9)</f>
        <v>２５０</v>
      </c>
      <c r="AB26" s="444"/>
      <c r="AC26" s="444"/>
      <c r="AD26" s="444"/>
      <c r="AE26" s="76" t="s">
        <v>8</v>
      </c>
      <c r="AF26" s="444" t="str">
        <f>IF(入力!W9="","",入力!W9)</f>
        <v>０８７１</v>
      </c>
      <c r="AG26" s="444"/>
      <c r="AH26" s="444"/>
      <c r="AI26" s="444"/>
      <c r="AJ26" s="444"/>
      <c r="AK26" s="77"/>
      <c r="AL26" s="77"/>
      <c r="AM26" s="77"/>
      <c r="AN26" s="77"/>
      <c r="AO26" s="77"/>
      <c r="AP26" s="77"/>
      <c r="AQ26" s="77"/>
      <c r="AR26" s="77"/>
      <c r="AS26" s="78"/>
      <c r="AT26" s="411" t="s">
        <v>148</v>
      </c>
      <c r="AU26" s="412"/>
      <c r="AV26" s="412"/>
      <c r="AW26" s="79" t="s">
        <v>9</v>
      </c>
      <c r="AX26" s="414" t="str">
        <f>IF(入力!AL9="","",入力!AL9)</f>
        <v>０９０</v>
      </c>
      <c r="AY26" s="414"/>
      <c r="AZ26" s="414"/>
      <c r="BA26" s="414"/>
      <c r="BB26" s="414"/>
      <c r="BC26" s="414"/>
      <c r="BD26" s="414"/>
      <c r="BE26" s="80" t="s">
        <v>10</v>
      </c>
    </row>
    <row r="27" spans="2:59" ht="19.5" customHeight="1">
      <c r="B27" s="448"/>
      <c r="C27" s="449"/>
      <c r="D27" s="449"/>
      <c r="E27" s="449"/>
      <c r="F27" s="450"/>
      <c r="G27" s="445" t="str">
        <f>IF(AND(入力!C10&lt;&gt;"",入力!E10&lt;&gt;""),入力!C10&amp;" "&amp;入力!E10,"")</f>
        <v>渡邉 貴博</v>
      </c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7"/>
      <c r="S27" s="439"/>
      <c r="T27" s="440"/>
      <c r="U27" s="441"/>
      <c r="V27" s="443"/>
      <c r="W27" s="443"/>
      <c r="X27" s="443"/>
      <c r="Y27" s="424" t="str">
        <f>IF(入力!P10="","",入力!P10)</f>
        <v>小田原市下堀５９－１１</v>
      </c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6"/>
      <c r="AT27" s="412"/>
      <c r="AU27" s="412"/>
      <c r="AV27" s="412"/>
      <c r="AW27" s="427" t="str">
        <f>IF(入力!AK10="","",入力!AK10)</f>
        <v>１６００</v>
      </c>
      <c r="AX27" s="428"/>
      <c r="AY27" s="428"/>
      <c r="AZ27" s="428"/>
      <c r="BA27" s="73" t="s">
        <v>8</v>
      </c>
      <c r="BB27" s="428" t="str">
        <f>IF(入力!AP10="","",入力!AP10)</f>
        <v>６０１２</v>
      </c>
      <c r="BC27" s="428"/>
      <c r="BD27" s="428"/>
      <c r="BE27" s="429"/>
    </row>
    <row r="28" spans="2:59" ht="12" customHeight="1">
      <c r="B28" s="430" t="s">
        <v>79</v>
      </c>
      <c r="C28" s="431"/>
      <c r="D28" s="431"/>
      <c r="E28" s="431"/>
      <c r="F28" s="432"/>
      <c r="G28" s="398" t="str">
        <f>IF(AND(入力!C11&lt;&gt;"",入力!E11&lt;&gt;""),入力!C11&amp;" "&amp;入力!E11,"")</f>
        <v>カトウ ヒフミ</v>
      </c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400"/>
      <c r="S28" s="436">
        <f>IF(入力!AT11="","",入力!AT11)</f>
        <v>78</v>
      </c>
      <c r="T28" s="437"/>
      <c r="U28" s="438"/>
      <c r="V28" s="442" t="s">
        <v>51</v>
      </c>
      <c r="W28" s="442"/>
      <c r="X28" s="442"/>
      <c r="Y28" s="74" t="s">
        <v>7</v>
      </c>
      <c r="Z28" s="75"/>
      <c r="AA28" s="444" t="str">
        <f>IF(入力!R11="","",入力!R11)</f>
        <v>２５０</v>
      </c>
      <c r="AB28" s="444"/>
      <c r="AC28" s="444"/>
      <c r="AD28" s="444"/>
      <c r="AE28" s="76" t="s">
        <v>8</v>
      </c>
      <c r="AF28" s="444" t="str">
        <f>IF(入力!W11="","",入力!W11)</f>
        <v>０８７５</v>
      </c>
      <c r="AG28" s="444"/>
      <c r="AH28" s="444"/>
      <c r="AI28" s="444"/>
      <c r="AJ28" s="444"/>
      <c r="AK28" s="77"/>
      <c r="AL28" s="77"/>
      <c r="AM28" s="77"/>
      <c r="AN28" s="77"/>
      <c r="AO28" s="77"/>
      <c r="AP28" s="77"/>
      <c r="AQ28" s="77"/>
      <c r="AR28" s="77"/>
      <c r="AS28" s="78"/>
      <c r="AT28" s="411" t="s">
        <v>148</v>
      </c>
      <c r="AU28" s="412"/>
      <c r="AV28" s="412"/>
      <c r="AW28" s="79" t="s">
        <v>9</v>
      </c>
      <c r="AX28" s="414" t="str">
        <f>IF(入力!AL11="","",入力!AL11)</f>
        <v>０７０</v>
      </c>
      <c r="AY28" s="414"/>
      <c r="AZ28" s="414"/>
      <c r="BA28" s="414"/>
      <c r="BB28" s="414"/>
      <c r="BC28" s="414"/>
      <c r="BD28" s="414"/>
      <c r="BE28" s="80" t="s">
        <v>10</v>
      </c>
    </row>
    <row r="29" spans="2:59" ht="19.5" customHeight="1">
      <c r="B29" s="433"/>
      <c r="C29" s="434"/>
      <c r="D29" s="434"/>
      <c r="E29" s="434"/>
      <c r="F29" s="435"/>
      <c r="G29" s="421" t="str">
        <f>IF(AND(入力!C12&lt;&gt;"",入力!E12&lt;&gt;""),入力!C12&amp;" "&amp;入力!E12,"")</f>
        <v>加藤 一二三</v>
      </c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3"/>
      <c r="S29" s="439"/>
      <c r="T29" s="440"/>
      <c r="U29" s="441"/>
      <c r="V29" s="443"/>
      <c r="W29" s="443"/>
      <c r="X29" s="443"/>
      <c r="Y29" s="424" t="str">
        <f>IF(入力!P12="","",入力!P12)</f>
        <v>小田原市南鴨宮３－１３－１５</v>
      </c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6"/>
      <c r="AT29" s="412"/>
      <c r="AU29" s="412"/>
      <c r="AV29" s="412"/>
      <c r="AW29" s="427" t="str">
        <f>IF(入力!AK12="","",入力!AK12)</f>
        <v>６９８６</v>
      </c>
      <c r="AX29" s="428"/>
      <c r="AY29" s="428"/>
      <c r="AZ29" s="428"/>
      <c r="BA29" s="73" t="s">
        <v>8</v>
      </c>
      <c r="BB29" s="428" t="str">
        <f>IF(入力!AP12="","",入力!AP12)</f>
        <v>０１３６</v>
      </c>
      <c r="BC29" s="428"/>
      <c r="BD29" s="428"/>
      <c r="BE29" s="429"/>
    </row>
    <row r="30" spans="2:59" ht="12" customHeight="1">
      <c r="B30" s="392" t="s">
        <v>149</v>
      </c>
      <c r="C30" s="393"/>
      <c r="D30" s="393"/>
      <c r="E30" s="393"/>
      <c r="F30" s="394"/>
      <c r="G30" s="398" t="str">
        <f>IF(AND(入力!C15&lt;&gt;"",入力!E15&lt;&gt;""),入力!C15&amp;" "&amp;入力!E15,"")</f>
        <v>ジンボ テツヤ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400"/>
      <c r="S30" s="401" t="s">
        <v>150</v>
      </c>
      <c r="T30" s="402"/>
      <c r="U30" s="402"/>
      <c r="V30" s="402"/>
      <c r="W30" s="402"/>
      <c r="X30" s="402"/>
      <c r="Y30" s="405" t="str">
        <f>IF(入力!J15="","",入力!J15)</f>
        <v>jin-banbina2007@tbz.t-com.ne.jp</v>
      </c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7"/>
      <c r="AT30" s="411" t="s">
        <v>148</v>
      </c>
      <c r="AU30" s="412"/>
      <c r="AV30" s="412"/>
      <c r="AW30" s="79" t="s">
        <v>9</v>
      </c>
      <c r="AX30" s="414" t="str">
        <f>IF(入力!AL15="","",入力!AL15)</f>
        <v>０４６５</v>
      </c>
      <c r="AY30" s="414"/>
      <c r="AZ30" s="414"/>
      <c r="BA30" s="414"/>
      <c r="BB30" s="414"/>
      <c r="BC30" s="414"/>
      <c r="BD30" s="414"/>
      <c r="BE30" s="80" t="s">
        <v>10</v>
      </c>
    </row>
    <row r="31" spans="2:59" ht="19.5" customHeight="1" thickBot="1">
      <c r="B31" s="395"/>
      <c r="C31" s="396"/>
      <c r="D31" s="396"/>
      <c r="E31" s="396"/>
      <c r="F31" s="397"/>
      <c r="G31" s="415" t="str">
        <f>IF(AND(入力!C16&lt;&gt;"",入力!E16&lt;&gt;""),入力!C16&amp;" "&amp;入力!E16,"")</f>
        <v>神保 哲也</v>
      </c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7"/>
      <c r="S31" s="403"/>
      <c r="T31" s="404"/>
      <c r="U31" s="404"/>
      <c r="V31" s="404"/>
      <c r="W31" s="404"/>
      <c r="X31" s="404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10"/>
      <c r="AT31" s="413"/>
      <c r="AU31" s="413"/>
      <c r="AV31" s="413"/>
      <c r="AW31" s="418" t="str">
        <f>IF(入力!AK16="","",入力!AK16)</f>
        <v>４９</v>
      </c>
      <c r="AX31" s="419"/>
      <c r="AY31" s="419"/>
      <c r="AZ31" s="419"/>
      <c r="BA31" s="81" t="s">
        <v>8</v>
      </c>
      <c r="BB31" s="419" t="str">
        <f>IF(入力!AP16="","",入力!AP16)</f>
        <v>３７６０</v>
      </c>
      <c r="BC31" s="419"/>
      <c r="BD31" s="419"/>
      <c r="BE31" s="42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8" t="s">
        <v>5</v>
      </c>
      <c r="C34" s="370"/>
      <c r="D34" s="370"/>
      <c r="E34" s="370" t="s">
        <v>153</v>
      </c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 t="s">
        <v>6</v>
      </c>
      <c r="Q34" s="370"/>
      <c r="R34" s="370"/>
      <c r="S34" s="389" t="s">
        <v>20</v>
      </c>
      <c r="T34" s="390"/>
      <c r="U34" s="390"/>
      <c r="V34" s="389" t="s">
        <v>154</v>
      </c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1"/>
      <c r="AL34" s="390" t="s">
        <v>155</v>
      </c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1"/>
      <c r="AY34" s="370" t="s">
        <v>156</v>
      </c>
      <c r="AZ34" s="370"/>
      <c r="BA34" s="370"/>
      <c r="BB34" s="370"/>
      <c r="BC34" s="370"/>
      <c r="BD34" s="370"/>
      <c r="BE34" s="371"/>
    </row>
    <row r="35" spans="2:57" ht="11.45" customHeight="1">
      <c r="B35" s="372" t="str">
        <f>IF(入力!B25="","",入力!B25)</f>
        <v>①</v>
      </c>
      <c r="C35" s="373"/>
      <c r="D35" s="374"/>
      <c r="E35" s="375" t="str">
        <f>IF(AND(入力!C25&lt;&gt;"",入力!E25&lt;&gt;""),入力!C25&amp;" "&amp;入力!E25,"")</f>
        <v>ナカジマ ユメ</v>
      </c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>
        <f>IF(入力!G25="","",入力!G25)</f>
        <v>6</v>
      </c>
      <c r="Q35" s="379"/>
      <c r="R35" s="380"/>
      <c r="S35" s="381" t="str">
        <f>IF(入力!U25="","",入力!U25)</f>
        <v>女</v>
      </c>
      <c r="T35" s="373"/>
      <c r="U35" s="374"/>
      <c r="V35" s="382" t="str">
        <f>IF(入力!I25="","",入力!I25)</f>
        <v>小田原市立早川小学校</v>
      </c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4"/>
      <c r="AL35" s="381">
        <f>IF(入力!M25="","",入力!M25)</f>
        <v>507503554</v>
      </c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4"/>
      <c r="AY35" s="385">
        <f>IF(入力!P25="","",入力!P25)</f>
        <v>154</v>
      </c>
      <c r="AZ35" s="386"/>
      <c r="BA35" s="386"/>
      <c r="BB35" s="386"/>
      <c r="BC35" s="386"/>
      <c r="BD35" s="386"/>
      <c r="BE35" s="387"/>
    </row>
    <row r="36" spans="2:57" ht="20.100000000000001" customHeight="1">
      <c r="B36" s="362"/>
      <c r="C36" s="356"/>
      <c r="D36" s="357"/>
      <c r="E36" s="363" t="str">
        <f>IF(AND(入力!C26&lt;&gt;"",入力!E26&lt;&gt;""),入力!C26&amp;" "&amp;入力!E26,"")</f>
        <v>中島 幸芽</v>
      </c>
      <c r="F36" s="350"/>
      <c r="G36" s="350"/>
      <c r="H36" s="350"/>
      <c r="I36" s="350"/>
      <c r="J36" s="350"/>
      <c r="K36" s="350"/>
      <c r="L36" s="350"/>
      <c r="M36" s="350"/>
      <c r="N36" s="350"/>
      <c r="O36" s="351"/>
      <c r="P36" s="352"/>
      <c r="Q36" s="353"/>
      <c r="R36" s="354"/>
      <c r="S36" s="355"/>
      <c r="T36" s="356"/>
      <c r="U36" s="357"/>
      <c r="V36" s="358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60"/>
      <c r="AL36" s="355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7"/>
      <c r="AY36" s="346"/>
      <c r="AZ36" s="347"/>
      <c r="BA36" s="347"/>
      <c r="BB36" s="347"/>
      <c r="BC36" s="347"/>
      <c r="BD36" s="347"/>
      <c r="BE36" s="348"/>
    </row>
    <row r="37" spans="2:57" ht="11.45" customHeight="1">
      <c r="B37" s="361">
        <f>IF(入力!B27="","",入力!B27)</f>
        <v>2</v>
      </c>
      <c r="C37" s="335"/>
      <c r="D37" s="336"/>
      <c r="E37" s="367" t="str">
        <f>IF(AND(入力!C27&lt;&gt;"",入力!E27&lt;&gt;""),入力!C27&amp;" "&amp;入力!E27,"")</f>
        <v>キン メイカ</v>
      </c>
      <c r="F37" s="368"/>
      <c r="G37" s="368"/>
      <c r="H37" s="368"/>
      <c r="I37" s="368"/>
      <c r="J37" s="368"/>
      <c r="K37" s="368"/>
      <c r="L37" s="368"/>
      <c r="M37" s="368"/>
      <c r="N37" s="368"/>
      <c r="O37" s="369"/>
      <c r="P37" s="328">
        <f>IF(入力!G27="","",入力!G27)</f>
        <v>6</v>
      </c>
      <c r="Q37" s="329"/>
      <c r="R37" s="330"/>
      <c r="S37" s="334" t="str">
        <f>IF(入力!U27="","",入力!U27)</f>
        <v>女</v>
      </c>
      <c r="T37" s="335"/>
      <c r="U37" s="336"/>
      <c r="V37" s="340" t="str">
        <f>IF(入力!I27="","",入力!I27)</f>
        <v>小田原市立酒匂小学校</v>
      </c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2"/>
      <c r="AL37" s="334">
        <f>IF(入力!M27="","",入力!M27)</f>
        <v>518022488</v>
      </c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6"/>
      <c r="AY37" s="303">
        <f>IF(入力!P27="","",入力!P27)</f>
        <v>163</v>
      </c>
      <c r="AZ37" s="304"/>
      <c r="BA37" s="304"/>
      <c r="BB37" s="304"/>
      <c r="BC37" s="304"/>
      <c r="BD37" s="304"/>
      <c r="BE37" s="305"/>
    </row>
    <row r="38" spans="2:57" ht="20.100000000000001" customHeight="1">
      <c r="B38" s="362"/>
      <c r="C38" s="356"/>
      <c r="D38" s="357"/>
      <c r="E38" s="363" t="str">
        <f>IF(AND(入力!C28&lt;&gt;"",入力!E28&lt;&gt;""),入力!C28&amp;" "&amp;入力!E28,"")</f>
        <v>金 梅花</v>
      </c>
      <c r="F38" s="350"/>
      <c r="G38" s="350"/>
      <c r="H38" s="350"/>
      <c r="I38" s="350"/>
      <c r="J38" s="350"/>
      <c r="K38" s="350"/>
      <c r="L38" s="350"/>
      <c r="M38" s="350"/>
      <c r="N38" s="350"/>
      <c r="O38" s="351"/>
      <c r="P38" s="352"/>
      <c r="Q38" s="353"/>
      <c r="R38" s="354"/>
      <c r="S38" s="355"/>
      <c r="T38" s="356"/>
      <c r="U38" s="357"/>
      <c r="V38" s="358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60"/>
      <c r="AL38" s="355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7"/>
      <c r="AY38" s="346"/>
      <c r="AZ38" s="347"/>
      <c r="BA38" s="347"/>
      <c r="BB38" s="347"/>
      <c r="BC38" s="347"/>
      <c r="BD38" s="347"/>
      <c r="BE38" s="348"/>
    </row>
    <row r="39" spans="2:57" ht="11.45" customHeight="1">
      <c r="B39" s="361">
        <f>IF(入力!B29="","",入力!B29)</f>
        <v>3</v>
      </c>
      <c r="C39" s="335"/>
      <c r="D39" s="336"/>
      <c r="E39" s="364" t="str">
        <f>IF(AND(入力!C29&lt;&gt;"",入力!E29&lt;&gt;""),入力!C29&amp;" "&amp;入力!E29,"")</f>
        <v>ヒラカワ カスミ</v>
      </c>
      <c r="F39" s="365"/>
      <c r="G39" s="365"/>
      <c r="H39" s="365"/>
      <c r="I39" s="365"/>
      <c r="J39" s="365"/>
      <c r="K39" s="365"/>
      <c r="L39" s="365"/>
      <c r="M39" s="365"/>
      <c r="N39" s="365"/>
      <c r="O39" s="366"/>
      <c r="P39" s="328">
        <f>IF(入力!G29="","",入力!G29)</f>
        <v>6</v>
      </c>
      <c r="Q39" s="329"/>
      <c r="R39" s="330"/>
      <c r="S39" s="334" t="str">
        <f>IF(入力!U29="","",入力!U29)</f>
        <v>女</v>
      </c>
      <c r="T39" s="335"/>
      <c r="U39" s="336"/>
      <c r="V39" s="340" t="str">
        <f>IF(入力!I29="","",入力!I29)</f>
        <v>小田原市立酒匂小学校</v>
      </c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2"/>
      <c r="AL39" s="334">
        <f>IF(入力!M29="","",入力!M29)</f>
        <v>519004957</v>
      </c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6"/>
      <c r="AY39" s="303">
        <f>IF(入力!P29="","",入力!P29)</f>
        <v>154</v>
      </c>
      <c r="AZ39" s="304"/>
      <c r="BA39" s="304"/>
      <c r="BB39" s="304"/>
      <c r="BC39" s="304"/>
      <c r="BD39" s="304"/>
      <c r="BE39" s="305"/>
    </row>
    <row r="40" spans="2:57" ht="20.100000000000001" customHeight="1">
      <c r="B40" s="362"/>
      <c r="C40" s="356"/>
      <c r="D40" s="357"/>
      <c r="E40" s="349" t="str">
        <f>IF(AND(入力!C30&lt;&gt;"",入力!E30&lt;&gt;""),入力!C30&amp;" "&amp;入力!E30,"")</f>
        <v>平川 佳寿美</v>
      </c>
      <c r="F40" s="350"/>
      <c r="G40" s="350"/>
      <c r="H40" s="350"/>
      <c r="I40" s="350"/>
      <c r="J40" s="350"/>
      <c r="K40" s="350"/>
      <c r="L40" s="350"/>
      <c r="M40" s="350"/>
      <c r="N40" s="350"/>
      <c r="O40" s="351"/>
      <c r="P40" s="352"/>
      <c r="Q40" s="353"/>
      <c r="R40" s="354"/>
      <c r="S40" s="355"/>
      <c r="T40" s="356"/>
      <c r="U40" s="357"/>
      <c r="V40" s="358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60"/>
      <c r="AL40" s="355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7"/>
      <c r="AY40" s="346"/>
      <c r="AZ40" s="347"/>
      <c r="BA40" s="347"/>
      <c r="BB40" s="347"/>
      <c r="BC40" s="347"/>
      <c r="BD40" s="347"/>
      <c r="BE40" s="348"/>
    </row>
    <row r="41" spans="2:57" ht="11.45" customHeight="1">
      <c r="B41" s="361">
        <f>IF(入力!B31="","",入力!B31)</f>
        <v>4</v>
      </c>
      <c r="C41" s="335"/>
      <c r="D41" s="336"/>
      <c r="E41" s="325" t="str">
        <f>IF(AND(入力!C31&lt;&gt;"",入力!E31&lt;&gt;""),入力!C31&amp;" "&amp;入力!E31,"")</f>
        <v>カミクラ ナホ</v>
      </c>
      <c r="F41" s="326"/>
      <c r="G41" s="326"/>
      <c r="H41" s="326"/>
      <c r="I41" s="326"/>
      <c r="J41" s="326"/>
      <c r="K41" s="326"/>
      <c r="L41" s="326"/>
      <c r="M41" s="326"/>
      <c r="N41" s="326"/>
      <c r="O41" s="327"/>
      <c r="P41" s="328">
        <f>IF(入力!G31="","",入力!G31)</f>
        <v>6</v>
      </c>
      <c r="Q41" s="329"/>
      <c r="R41" s="330"/>
      <c r="S41" s="334" t="str">
        <f>IF(入力!U31="","",入力!U31)</f>
        <v>女</v>
      </c>
      <c r="T41" s="335"/>
      <c r="U41" s="336"/>
      <c r="V41" s="340" t="str">
        <f>IF(入力!I31="","",入力!I31)</f>
        <v>小田原市立富士見小学校</v>
      </c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2"/>
      <c r="AL41" s="334">
        <f>IF(入力!M31="","",入力!M31)</f>
        <v>519004940</v>
      </c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6"/>
      <c r="AY41" s="303">
        <f>IF(入力!P31="","",入力!P31)</f>
        <v>156</v>
      </c>
      <c r="AZ41" s="304"/>
      <c r="BA41" s="304"/>
      <c r="BB41" s="304"/>
      <c r="BC41" s="304"/>
      <c r="BD41" s="304"/>
      <c r="BE41" s="305"/>
    </row>
    <row r="42" spans="2:57" ht="20.100000000000001" customHeight="1">
      <c r="B42" s="362"/>
      <c r="C42" s="356"/>
      <c r="D42" s="357"/>
      <c r="E42" s="349" t="str">
        <f>IF(AND(入力!C32&lt;&gt;"",入力!E32&lt;&gt;""),入力!C32&amp;" "&amp;入力!E32,"")</f>
        <v>神蔵 那帆</v>
      </c>
      <c r="F42" s="350"/>
      <c r="G42" s="350"/>
      <c r="H42" s="350"/>
      <c r="I42" s="350"/>
      <c r="J42" s="350"/>
      <c r="K42" s="350"/>
      <c r="L42" s="350"/>
      <c r="M42" s="350"/>
      <c r="N42" s="350"/>
      <c r="O42" s="351"/>
      <c r="P42" s="352"/>
      <c r="Q42" s="353"/>
      <c r="R42" s="354"/>
      <c r="S42" s="355"/>
      <c r="T42" s="356"/>
      <c r="U42" s="357"/>
      <c r="V42" s="358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60"/>
      <c r="AL42" s="355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7"/>
      <c r="AY42" s="346"/>
      <c r="AZ42" s="347"/>
      <c r="BA42" s="347"/>
      <c r="BB42" s="347"/>
      <c r="BC42" s="347"/>
      <c r="BD42" s="347"/>
      <c r="BE42" s="348"/>
    </row>
    <row r="43" spans="2:57" ht="11.45" customHeight="1">
      <c r="B43" s="361">
        <f>IF(入力!B33="","",入力!B33)</f>
        <v>5</v>
      </c>
      <c r="C43" s="335"/>
      <c r="D43" s="336"/>
      <c r="E43" s="325" t="str">
        <f>IF(AND(入力!C33&lt;&gt;"",入力!E33&lt;&gt;""),入力!C33&amp;" "&amp;入力!E33,"")</f>
        <v>オオウチ マホ</v>
      </c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8">
        <f>IF(入力!G33="","",入力!G33)</f>
        <v>6</v>
      </c>
      <c r="Q43" s="329"/>
      <c r="R43" s="330"/>
      <c r="S43" s="334" t="str">
        <f>IF(入力!U33="","",入力!U33)</f>
        <v>女</v>
      </c>
      <c r="T43" s="335"/>
      <c r="U43" s="336"/>
      <c r="V43" s="340" t="str">
        <f>IF(入力!I33="","",入力!I33)</f>
        <v>小田原市立早川小学校</v>
      </c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2"/>
      <c r="AL43" s="334">
        <f>IF(入力!M33="","",入力!M33)</f>
        <v>520765328</v>
      </c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6"/>
      <c r="AY43" s="303">
        <f>IF(入力!P33="","",入力!P33)</f>
        <v>160</v>
      </c>
      <c r="AZ43" s="304"/>
      <c r="BA43" s="304"/>
      <c r="BB43" s="304"/>
      <c r="BC43" s="304"/>
      <c r="BD43" s="304"/>
      <c r="BE43" s="305"/>
    </row>
    <row r="44" spans="2:57" ht="20.100000000000001" customHeight="1">
      <c r="B44" s="362"/>
      <c r="C44" s="356"/>
      <c r="D44" s="357"/>
      <c r="E44" s="349" t="str">
        <f>IF(AND(入力!C34&lt;&gt;"",入力!E34&lt;&gt;""),入力!C34&amp;" "&amp;入力!E34,"")</f>
        <v>大内 稀穂</v>
      </c>
      <c r="F44" s="350"/>
      <c r="G44" s="350"/>
      <c r="H44" s="350"/>
      <c r="I44" s="350"/>
      <c r="J44" s="350"/>
      <c r="K44" s="350"/>
      <c r="L44" s="350"/>
      <c r="M44" s="350"/>
      <c r="N44" s="350"/>
      <c r="O44" s="351"/>
      <c r="P44" s="352"/>
      <c r="Q44" s="353"/>
      <c r="R44" s="354"/>
      <c r="S44" s="355"/>
      <c r="T44" s="356"/>
      <c r="U44" s="357"/>
      <c r="V44" s="358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60"/>
      <c r="AL44" s="355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7"/>
      <c r="AY44" s="346"/>
      <c r="AZ44" s="347"/>
      <c r="BA44" s="347"/>
      <c r="BB44" s="347"/>
      <c r="BC44" s="347"/>
      <c r="BD44" s="347"/>
      <c r="BE44" s="348"/>
    </row>
    <row r="45" spans="2:57" ht="11.45" customHeight="1">
      <c r="B45" s="361">
        <f>IF(入力!B35="","",入力!B35)</f>
        <v>6</v>
      </c>
      <c r="C45" s="335"/>
      <c r="D45" s="336"/>
      <c r="E45" s="325" t="str">
        <f>IF(AND(入力!C35&lt;&gt;"",入力!E35&lt;&gt;""),入力!C35&amp;" "&amp;入力!E35,"")</f>
        <v>ハシモト リタ</v>
      </c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8">
        <f>IF(入力!G35="","",入力!G35)</f>
        <v>6</v>
      </c>
      <c r="Q45" s="329"/>
      <c r="R45" s="330"/>
      <c r="S45" s="334" t="str">
        <f>IF(入力!U35="","",入力!U35)</f>
        <v>女</v>
      </c>
      <c r="T45" s="335"/>
      <c r="U45" s="336"/>
      <c r="V45" s="340" t="str">
        <f>IF(入力!I35="","",入力!I35)</f>
        <v>小田原市立早川小学校</v>
      </c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2"/>
      <c r="AL45" s="334">
        <f>IF(入力!M35="","",入力!M35)</f>
        <v>520765311</v>
      </c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6"/>
      <c r="AY45" s="303">
        <f>IF(入力!P35="","",入力!P35)</f>
        <v>152</v>
      </c>
      <c r="AZ45" s="304"/>
      <c r="BA45" s="304"/>
      <c r="BB45" s="304"/>
      <c r="BC45" s="304"/>
      <c r="BD45" s="304"/>
      <c r="BE45" s="305"/>
    </row>
    <row r="46" spans="2:57" ht="20.100000000000001" customHeight="1">
      <c r="B46" s="362"/>
      <c r="C46" s="356"/>
      <c r="D46" s="357"/>
      <c r="E46" s="349" t="str">
        <f>IF(AND(入力!C36&lt;&gt;"",入力!E36&lt;&gt;""),入力!C36&amp;" "&amp;入力!E36,"")</f>
        <v>橋本 莉妙</v>
      </c>
      <c r="F46" s="350"/>
      <c r="G46" s="350"/>
      <c r="H46" s="350"/>
      <c r="I46" s="350"/>
      <c r="J46" s="350"/>
      <c r="K46" s="350"/>
      <c r="L46" s="350"/>
      <c r="M46" s="350"/>
      <c r="N46" s="350"/>
      <c r="O46" s="351"/>
      <c r="P46" s="352"/>
      <c r="Q46" s="353"/>
      <c r="R46" s="354"/>
      <c r="S46" s="355"/>
      <c r="T46" s="356"/>
      <c r="U46" s="357"/>
      <c r="V46" s="358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60"/>
      <c r="AL46" s="355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7"/>
      <c r="AY46" s="346"/>
      <c r="AZ46" s="347"/>
      <c r="BA46" s="347"/>
      <c r="BB46" s="347"/>
      <c r="BC46" s="347"/>
      <c r="BD46" s="347"/>
      <c r="BE46" s="348"/>
    </row>
    <row r="47" spans="2:57" ht="11.45" customHeight="1">
      <c r="B47" s="361">
        <f>IF(入力!B37="","",入力!B37)</f>
        <v>7</v>
      </c>
      <c r="C47" s="335"/>
      <c r="D47" s="336"/>
      <c r="E47" s="325" t="str">
        <f>IF(AND(入力!C37&lt;&gt;"",入力!E37&lt;&gt;""),入力!C37&amp;" "&amp;入力!E37,"")</f>
        <v>ガナハ マリン</v>
      </c>
      <c r="F47" s="326"/>
      <c r="G47" s="326"/>
      <c r="H47" s="326"/>
      <c r="I47" s="326"/>
      <c r="J47" s="326"/>
      <c r="K47" s="326"/>
      <c r="L47" s="326"/>
      <c r="M47" s="326"/>
      <c r="N47" s="326"/>
      <c r="O47" s="327"/>
      <c r="P47" s="328">
        <f>IF(入力!G37="","",入力!G37)</f>
        <v>6</v>
      </c>
      <c r="Q47" s="329"/>
      <c r="R47" s="330"/>
      <c r="S47" s="334" t="str">
        <f>IF(入力!U37="","",入力!U37)</f>
        <v>女</v>
      </c>
      <c r="T47" s="335"/>
      <c r="U47" s="336"/>
      <c r="V47" s="340" t="str">
        <f>IF(入力!I37="","",入力!I37)</f>
        <v>小田原市立富士見小学校</v>
      </c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2"/>
      <c r="AL47" s="334">
        <f>IF(入力!M37="","",入力!M37)</f>
        <v>521973883</v>
      </c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303">
        <f>IF(入力!P37="","",入力!P37)</f>
        <v>160</v>
      </c>
      <c r="AZ47" s="304"/>
      <c r="BA47" s="304"/>
      <c r="BB47" s="304"/>
      <c r="BC47" s="304"/>
      <c r="BD47" s="304"/>
      <c r="BE47" s="305"/>
    </row>
    <row r="48" spans="2:57" ht="20.100000000000001" customHeight="1">
      <c r="B48" s="362"/>
      <c r="C48" s="356"/>
      <c r="D48" s="357"/>
      <c r="E48" s="349" t="str">
        <f>IF(AND(入力!C38&lt;&gt;"",入力!E38&lt;&gt;""),入力!C38&amp;" "&amp;入力!E38,"")</f>
        <v>我那覇 愛琳</v>
      </c>
      <c r="F48" s="350"/>
      <c r="G48" s="350"/>
      <c r="H48" s="350"/>
      <c r="I48" s="350"/>
      <c r="J48" s="350"/>
      <c r="K48" s="350"/>
      <c r="L48" s="350"/>
      <c r="M48" s="350"/>
      <c r="N48" s="350"/>
      <c r="O48" s="351"/>
      <c r="P48" s="352"/>
      <c r="Q48" s="353"/>
      <c r="R48" s="354"/>
      <c r="S48" s="355"/>
      <c r="T48" s="356"/>
      <c r="U48" s="357"/>
      <c r="V48" s="358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60"/>
      <c r="AL48" s="355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7"/>
      <c r="AY48" s="346"/>
      <c r="AZ48" s="347"/>
      <c r="BA48" s="347"/>
      <c r="BB48" s="347"/>
      <c r="BC48" s="347"/>
      <c r="BD48" s="347"/>
      <c r="BE48" s="348"/>
    </row>
    <row r="49" spans="2:57" ht="11.45" customHeight="1">
      <c r="B49" s="361">
        <f>IF(入力!B39="","",入力!B39)</f>
        <v>8</v>
      </c>
      <c r="C49" s="335"/>
      <c r="D49" s="336"/>
      <c r="E49" s="325" t="str">
        <f>IF(AND(入力!C39&lt;&gt;"",入力!E39&lt;&gt;""),入力!C39&amp;" "&amp;入力!E39,"")</f>
        <v>オノザワ サキ</v>
      </c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8">
        <f>IF(入力!G39="","",入力!G39)</f>
        <v>5</v>
      </c>
      <c r="Q49" s="329"/>
      <c r="R49" s="330"/>
      <c r="S49" s="334" t="str">
        <f>IF(入力!U39="","",入力!U39)</f>
        <v>女</v>
      </c>
      <c r="T49" s="335"/>
      <c r="U49" s="336"/>
      <c r="V49" s="340" t="str">
        <f>IF(入力!I39="","",入力!I39)</f>
        <v>小田原市立前羽小学校</v>
      </c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2"/>
      <c r="AL49" s="334">
        <f>IF(入力!M39="","",入力!M39)</f>
        <v>519004964</v>
      </c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303">
        <f>IF(入力!P39="","",入力!P39)</f>
        <v>148</v>
      </c>
      <c r="AZ49" s="304"/>
      <c r="BA49" s="304"/>
      <c r="BB49" s="304"/>
      <c r="BC49" s="304"/>
      <c r="BD49" s="304"/>
      <c r="BE49" s="305"/>
    </row>
    <row r="50" spans="2:57" ht="20.100000000000001" customHeight="1">
      <c r="B50" s="362"/>
      <c r="C50" s="356"/>
      <c r="D50" s="357"/>
      <c r="E50" s="349" t="str">
        <f>IF(AND(入力!C40&lt;&gt;"",入力!E40&lt;&gt;""),入力!C40&amp;" "&amp;入力!E40,"")</f>
        <v>小野澤 咲希</v>
      </c>
      <c r="F50" s="350"/>
      <c r="G50" s="350"/>
      <c r="H50" s="350"/>
      <c r="I50" s="350"/>
      <c r="J50" s="350"/>
      <c r="K50" s="350"/>
      <c r="L50" s="350"/>
      <c r="M50" s="350"/>
      <c r="N50" s="350"/>
      <c r="O50" s="351"/>
      <c r="P50" s="352"/>
      <c r="Q50" s="353"/>
      <c r="R50" s="354"/>
      <c r="S50" s="355"/>
      <c r="T50" s="356"/>
      <c r="U50" s="357"/>
      <c r="V50" s="358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60"/>
      <c r="AL50" s="355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7"/>
      <c r="AY50" s="346"/>
      <c r="AZ50" s="347"/>
      <c r="BA50" s="347"/>
      <c r="BB50" s="347"/>
      <c r="BC50" s="347"/>
      <c r="BD50" s="347"/>
      <c r="BE50" s="348"/>
    </row>
    <row r="51" spans="2:57" ht="11.45" customHeight="1">
      <c r="B51" s="361">
        <f>IF(入力!B41="","",入力!B41)</f>
        <v>9</v>
      </c>
      <c r="C51" s="335"/>
      <c r="D51" s="336"/>
      <c r="E51" s="325" t="str">
        <f>IF(AND(入力!C41&lt;&gt;"",入力!E41&lt;&gt;""),入力!C41&amp;" "&amp;入力!E41,"")</f>
        <v>スギヤマ ルナ</v>
      </c>
      <c r="F51" s="326"/>
      <c r="G51" s="326"/>
      <c r="H51" s="326"/>
      <c r="I51" s="326"/>
      <c r="J51" s="326"/>
      <c r="K51" s="326"/>
      <c r="L51" s="326"/>
      <c r="M51" s="326"/>
      <c r="N51" s="326"/>
      <c r="O51" s="327"/>
      <c r="P51" s="328">
        <f>IF(入力!G41="","",入力!G41)</f>
        <v>5</v>
      </c>
      <c r="Q51" s="329"/>
      <c r="R51" s="330"/>
      <c r="S51" s="334" t="str">
        <f>IF(入力!U41="","",入力!U41)</f>
        <v>女</v>
      </c>
      <c r="T51" s="335"/>
      <c r="U51" s="336"/>
      <c r="V51" s="340" t="str">
        <f>IF(入力!I41="","",入力!I41)</f>
        <v>小田原市立富士見小学校</v>
      </c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2"/>
      <c r="AL51" s="334">
        <f>IF(入力!M41="","",入力!M41)</f>
        <v>519004971</v>
      </c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303">
        <f>IF(入力!P41="","",入力!P41)</f>
        <v>143</v>
      </c>
      <c r="AZ51" s="304"/>
      <c r="BA51" s="304"/>
      <c r="BB51" s="304"/>
      <c r="BC51" s="304"/>
      <c r="BD51" s="304"/>
      <c r="BE51" s="305"/>
    </row>
    <row r="52" spans="2:57" ht="20.100000000000001" customHeight="1">
      <c r="B52" s="362"/>
      <c r="C52" s="356"/>
      <c r="D52" s="357"/>
      <c r="E52" s="349" t="str">
        <f>IF(AND(入力!C42&lt;&gt;"",入力!E42&lt;&gt;""),入力!C42&amp;" "&amp;入力!E42,"")</f>
        <v>杉山 瑠菜</v>
      </c>
      <c r="F52" s="350"/>
      <c r="G52" s="350"/>
      <c r="H52" s="350"/>
      <c r="I52" s="350"/>
      <c r="J52" s="350"/>
      <c r="K52" s="350"/>
      <c r="L52" s="350"/>
      <c r="M52" s="350"/>
      <c r="N52" s="350"/>
      <c r="O52" s="351"/>
      <c r="P52" s="352"/>
      <c r="Q52" s="353"/>
      <c r="R52" s="354"/>
      <c r="S52" s="355"/>
      <c r="T52" s="356"/>
      <c r="U52" s="357"/>
      <c r="V52" s="358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60"/>
      <c r="AL52" s="355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7"/>
      <c r="AY52" s="346"/>
      <c r="AZ52" s="347"/>
      <c r="BA52" s="347"/>
      <c r="BB52" s="347"/>
      <c r="BC52" s="347"/>
      <c r="BD52" s="347"/>
      <c r="BE52" s="348"/>
    </row>
    <row r="53" spans="2:57" ht="11.45" customHeight="1">
      <c r="B53" s="361">
        <f>IF(入力!B43="","",入力!B43)</f>
        <v>10</v>
      </c>
      <c r="C53" s="335"/>
      <c r="D53" s="336"/>
      <c r="E53" s="325" t="str">
        <f>IF(AND(入力!C43&lt;&gt;"",入力!E43&lt;&gt;""),入力!C43&amp;" "&amp;入力!E43,"")</f>
        <v>ミドリカワ アイナ</v>
      </c>
      <c r="F53" s="326"/>
      <c r="G53" s="326"/>
      <c r="H53" s="326"/>
      <c r="I53" s="326"/>
      <c r="J53" s="326"/>
      <c r="K53" s="326"/>
      <c r="L53" s="326"/>
      <c r="M53" s="326"/>
      <c r="N53" s="326"/>
      <c r="O53" s="327"/>
      <c r="P53" s="328">
        <f>IF(入力!G43="","",入力!G43)</f>
        <v>5</v>
      </c>
      <c r="Q53" s="329"/>
      <c r="R53" s="330"/>
      <c r="S53" s="334" t="str">
        <f>IF(入力!U43="","",入力!U43)</f>
        <v>女</v>
      </c>
      <c r="T53" s="335"/>
      <c r="U53" s="336"/>
      <c r="V53" s="340" t="str">
        <f>IF(入力!I43="","",入力!I43)</f>
        <v>小田原市立富士見小学校</v>
      </c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2"/>
      <c r="AL53" s="334">
        <f>IF(入力!M43="","",入力!M43)</f>
        <v>519004988</v>
      </c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6"/>
      <c r="AY53" s="303">
        <f>IF(入力!P43="","",入力!P43)</f>
        <v>141</v>
      </c>
      <c r="AZ53" s="304"/>
      <c r="BA53" s="304"/>
      <c r="BB53" s="304"/>
      <c r="BC53" s="304"/>
      <c r="BD53" s="304"/>
      <c r="BE53" s="305"/>
    </row>
    <row r="54" spans="2:57" ht="20.100000000000001" customHeight="1">
      <c r="B54" s="362"/>
      <c r="C54" s="356"/>
      <c r="D54" s="357"/>
      <c r="E54" s="349" t="str">
        <f>IF(AND(入力!C44&lt;&gt;"",入力!E44&lt;&gt;""),入力!C44&amp;" "&amp;入力!E44,"")</f>
        <v>緑川 愛乃</v>
      </c>
      <c r="F54" s="350"/>
      <c r="G54" s="350"/>
      <c r="H54" s="350"/>
      <c r="I54" s="350"/>
      <c r="J54" s="350"/>
      <c r="K54" s="350"/>
      <c r="L54" s="350"/>
      <c r="M54" s="350"/>
      <c r="N54" s="350"/>
      <c r="O54" s="351"/>
      <c r="P54" s="352"/>
      <c r="Q54" s="353"/>
      <c r="R54" s="354"/>
      <c r="S54" s="355"/>
      <c r="T54" s="356"/>
      <c r="U54" s="357"/>
      <c r="V54" s="358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60"/>
      <c r="AL54" s="355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7"/>
      <c r="AY54" s="346"/>
      <c r="AZ54" s="347"/>
      <c r="BA54" s="347"/>
      <c r="BB54" s="347"/>
      <c r="BC54" s="347"/>
      <c r="BD54" s="347"/>
      <c r="BE54" s="348"/>
    </row>
    <row r="55" spans="2:57" ht="11.45" customHeight="1">
      <c r="B55" s="361">
        <f>IF(入力!B45="","",入力!B45)</f>
        <v>11</v>
      </c>
      <c r="C55" s="335"/>
      <c r="D55" s="336"/>
      <c r="E55" s="325" t="str">
        <f>IF(AND(入力!C45&lt;&gt;"",入力!E45&lt;&gt;""),入力!C45&amp;" "&amp;入力!E45,"")</f>
        <v>イトウ ユウミ</v>
      </c>
      <c r="F55" s="326"/>
      <c r="G55" s="326"/>
      <c r="H55" s="326"/>
      <c r="I55" s="326"/>
      <c r="J55" s="326"/>
      <c r="K55" s="326"/>
      <c r="L55" s="326"/>
      <c r="M55" s="326"/>
      <c r="N55" s="326"/>
      <c r="O55" s="327"/>
      <c r="P55" s="328">
        <f>IF(入力!G45="","",入力!G45)</f>
        <v>5</v>
      </c>
      <c r="Q55" s="329"/>
      <c r="R55" s="330"/>
      <c r="S55" s="334" t="str">
        <f>IF(入力!U45="","",入力!U45)</f>
        <v>女</v>
      </c>
      <c r="T55" s="335"/>
      <c r="U55" s="336"/>
      <c r="V55" s="340" t="str">
        <f>IF(入力!I45="","",入力!I45)</f>
        <v>小田原市立酒匂小学校</v>
      </c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2"/>
      <c r="AL55" s="334">
        <f>IF(入力!M45="","",入力!M45)</f>
        <v>519971372</v>
      </c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6"/>
      <c r="AY55" s="303">
        <f>IF(入力!P45="","",入力!P45)</f>
        <v>149</v>
      </c>
      <c r="AZ55" s="304"/>
      <c r="BA55" s="304"/>
      <c r="BB55" s="304"/>
      <c r="BC55" s="304"/>
      <c r="BD55" s="304"/>
      <c r="BE55" s="305"/>
    </row>
    <row r="56" spans="2:57" ht="20.100000000000001" customHeight="1">
      <c r="B56" s="362"/>
      <c r="C56" s="356"/>
      <c r="D56" s="357"/>
      <c r="E56" s="349" t="str">
        <f>IF(AND(入力!C46&lt;&gt;"",入力!E46&lt;&gt;""),入力!C46&amp;" "&amp;入力!E46,"")</f>
        <v>伊藤 結心</v>
      </c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352"/>
      <c r="Q56" s="353"/>
      <c r="R56" s="354"/>
      <c r="S56" s="355"/>
      <c r="T56" s="356"/>
      <c r="U56" s="357"/>
      <c r="V56" s="358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60"/>
      <c r="AL56" s="355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7"/>
      <c r="AY56" s="346"/>
      <c r="AZ56" s="347"/>
      <c r="BA56" s="347"/>
      <c r="BB56" s="347"/>
      <c r="BC56" s="347"/>
      <c r="BD56" s="347"/>
      <c r="BE56" s="348"/>
    </row>
    <row r="57" spans="2:57" ht="11.45" customHeight="1">
      <c r="B57" s="319">
        <f>IF(入力!B47="","",入力!B47)</f>
        <v>12</v>
      </c>
      <c r="C57" s="320"/>
      <c r="D57" s="321"/>
      <c r="E57" s="325" t="str">
        <f>IF(AND(入力!C47&lt;&gt;"",入力!E47&lt;&gt;""),入力!C47&amp;" "&amp;入力!E47,"")</f>
        <v>イデ メイカ</v>
      </c>
      <c r="F57" s="326"/>
      <c r="G57" s="326"/>
      <c r="H57" s="326"/>
      <c r="I57" s="326"/>
      <c r="J57" s="326"/>
      <c r="K57" s="326"/>
      <c r="L57" s="326"/>
      <c r="M57" s="326"/>
      <c r="N57" s="326"/>
      <c r="O57" s="327"/>
      <c r="P57" s="328">
        <f>IF(入力!G47="","",入力!G47)</f>
        <v>5</v>
      </c>
      <c r="Q57" s="329"/>
      <c r="R57" s="330"/>
      <c r="S57" s="334" t="str">
        <f>IF(入力!U47="","",入力!U47)</f>
        <v>女</v>
      </c>
      <c r="T57" s="335"/>
      <c r="U57" s="336"/>
      <c r="V57" s="340" t="str">
        <f>IF(入力!I47="","",入力!I47)</f>
        <v>小田原市立酒匂小学校</v>
      </c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2"/>
      <c r="AL57" s="334">
        <f>IF(入力!M47="","",入力!M47)</f>
        <v>521973890</v>
      </c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6"/>
      <c r="AY57" s="303">
        <f>IF(入力!P47="","",入力!P47)</f>
        <v>143</v>
      </c>
      <c r="AZ57" s="304"/>
      <c r="BA57" s="304"/>
      <c r="BB57" s="304"/>
      <c r="BC57" s="304"/>
      <c r="BD57" s="304"/>
      <c r="BE57" s="305"/>
    </row>
    <row r="58" spans="2:57" ht="20.100000000000001" customHeight="1">
      <c r="B58" s="319"/>
      <c r="C58" s="320"/>
      <c r="D58" s="321"/>
      <c r="E58" s="349" t="str">
        <f>IF(AND(入力!C48&lt;&gt;"",入力!E48&lt;&gt;""),入力!C48&amp;" "&amp;入力!E48,"")</f>
        <v>井出 明</v>
      </c>
      <c r="F58" s="350"/>
      <c r="G58" s="350"/>
      <c r="H58" s="350"/>
      <c r="I58" s="350"/>
      <c r="J58" s="350"/>
      <c r="K58" s="350"/>
      <c r="L58" s="350"/>
      <c r="M58" s="350"/>
      <c r="N58" s="350"/>
      <c r="O58" s="351"/>
      <c r="P58" s="352"/>
      <c r="Q58" s="353"/>
      <c r="R58" s="354"/>
      <c r="S58" s="355"/>
      <c r="T58" s="356"/>
      <c r="U58" s="357"/>
      <c r="V58" s="358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60"/>
      <c r="AL58" s="355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7"/>
      <c r="AY58" s="346"/>
      <c r="AZ58" s="347"/>
      <c r="BA58" s="347"/>
      <c r="BB58" s="347"/>
      <c r="BC58" s="347"/>
      <c r="BD58" s="347"/>
      <c r="BE58" s="348"/>
    </row>
    <row r="59" spans="2:57" ht="11.45" customHeight="1">
      <c r="B59" s="319" t="str">
        <f>IF(入力!B49="","",入力!B49)</f>
        <v/>
      </c>
      <c r="C59" s="320"/>
      <c r="D59" s="321"/>
      <c r="E59" s="325" t="str">
        <f>IF(AND(入力!C49&lt;&gt;"",入力!E49&lt;&gt;""),入力!C49&amp;" "&amp;入力!E49,"")</f>
        <v/>
      </c>
      <c r="F59" s="326"/>
      <c r="G59" s="326"/>
      <c r="H59" s="326"/>
      <c r="I59" s="326"/>
      <c r="J59" s="326"/>
      <c r="K59" s="326"/>
      <c r="L59" s="326"/>
      <c r="M59" s="326"/>
      <c r="N59" s="326"/>
      <c r="O59" s="327"/>
      <c r="P59" s="328" t="str">
        <f>IF(入力!G49="","",入力!G49)</f>
        <v/>
      </c>
      <c r="Q59" s="329"/>
      <c r="R59" s="330"/>
      <c r="S59" s="334" t="str">
        <f>IF(入力!U49="","",入力!U49)</f>
        <v/>
      </c>
      <c r="T59" s="335"/>
      <c r="U59" s="336"/>
      <c r="V59" s="340" t="str">
        <f>IF(入力!I49="","",入力!I49)</f>
        <v/>
      </c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2"/>
      <c r="AL59" s="334" t="str">
        <f>IF(入力!M49="","",入力!M49)</f>
        <v/>
      </c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36"/>
      <c r="AY59" s="303" t="str">
        <f>IF(入力!P49="","",入力!P49)</f>
        <v/>
      </c>
      <c r="AZ59" s="304"/>
      <c r="BA59" s="304"/>
      <c r="BB59" s="304"/>
      <c r="BC59" s="304"/>
      <c r="BD59" s="304"/>
      <c r="BE59" s="305"/>
    </row>
    <row r="60" spans="2:57" ht="20.100000000000001" customHeight="1">
      <c r="B60" s="319"/>
      <c r="C60" s="320"/>
      <c r="D60" s="321"/>
      <c r="E60" s="349" t="str">
        <f>IF(AND(入力!C50&lt;&gt;"",入力!E50&lt;&gt;""),入力!C50&amp;" "&amp;入力!E50,"")</f>
        <v/>
      </c>
      <c r="F60" s="350"/>
      <c r="G60" s="350"/>
      <c r="H60" s="350"/>
      <c r="I60" s="350"/>
      <c r="J60" s="350"/>
      <c r="K60" s="350"/>
      <c r="L60" s="350"/>
      <c r="M60" s="350"/>
      <c r="N60" s="350"/>
      <c r="O60" s="351"/>
      <c r="P60" s="352"/>
      <c r="Q60" s="353"/>
      <c r="R60" s="354"/>
      <c r="S60" s="355"/>
      <c r="T60" s="356"/>
      <c r="U60" s="357"/>
      <c r="V60" s="358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60"/>
      <c r="AL60" s="355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7"/>
      <c r="AY60" s="346"/>
      <c r="AZ60" s="347"/>
      <c r="BA60" s="347"/>
      <c r="BB60" s="347"/>
      <c r="BC60" s="347"/>
      <c r="BD60" s="347"/>
      <c r="BE60" s="348"/>
    </row>
    <row r="61" spans="2:57" ht="11.45" customHeight="1">
      <c r="B61" s="319" t="str">
        <f>IF(入力!B51="","",入力!B51)</f>
        <v/>
      </c>
      <c r="C61" s="320"/>
      <c r="D61" s="321"/>
      <c r="E61" s="325" t="str">
        <f>IF(AND(入力!C51&lt;&gt;"",入力!E51&lt;&gt;""),入力!C51&amp;" "&amp;入力!E51,"")</f>
        <v/>
      </c>
      <c r="F61" s="326"/>
      <c r="G61" s="326"/>
      <c r="H61" s="326"/>
      <c r="I61" s="326"/>
      <c r="J61" s="326"/>
      <c r="K61" s="326"/>
      <c r="L61" s="326"/>
      <c r="M61" s="326"/>
      <c r="N61" s="326"/>
      <c r="O61" s="327"/>
      <c r="P61" s="328" t="str">
        <f>IF(入力!G51="","",入力!G51)</f>
        <v/>
      </c>
      <c r="Q61" s="329"/>
      <c r="R61" s="330"/>
      <c r="S61" s="334" t="str">
        <f>IF(入力!U51="","",入力!U51)</f>
        <v/>
      </c>
      <c r="T61" s="335"/>
      <c r="U61" s="336"/>
      <c r="V61" s="340" t="str">
        <f>IF(入力!I51="","",入力!I51)</f>
        <v/>
      </c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2"/>
      <c r="AL61" s="334" t="str">
        <f>IF(入力!M51="","",入力!M51)</f>
        <v/>
      </c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6"/>
      <c r="AY61" s="303" t="str">
        <f>IF(入力!P51="","",入力!P51)</f>
        <v/>
      </c>
      <c r="AZ61" s="304"/>
      <c r="BA61" s="304"/>
      <c r="BB61" s="304"/>
      <c r="BC61" s="304"/>
      <c r="BD61" s="304"/>
      <c r="BE61" s="305"/>
    </row>
    <row r="62" spans="2:57" ht="20.100000000000001" customHeight="1" thickBot="1">
      <c r="B62" s="322"/>
      <c r="C62" s="323"/>
      <c r="D62" s="324"/>
      <c r="E62" s="309" t="str">
        <f>IF(AND(入力!C52&lt;&gt;"",入力!E52&lt;&gt;""),入力!C52&amp;" "&amp;入力!E52,"")</f>
        <v/>
      </c>
      <c r="F62" s="310"/>
      <c r="G62" s="310"/>
      <c r="H62" s="310"/>
      <c r="I62" s="310"/>
      <c r="J62" s="310"/>
      <c r="K62" s="310"/>
      <c r="L62" s="310"/>
      <c r="M62" s="310"/>
      <c r="N62" s="310"/>
      <c r="O62" s="311"/>
      <c r="P62" s="331"/>
      <c r="Q62" s="332"/>
      <c r="R62" s="333"/>
      <c r="S62" s="337"/>
      <c r="T62" s="338"/>
      <c r="U62" s="339"/>
      <c r="V62" s="343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5"/>
      <c r="AL62" s="337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9"/>
      <c r="AY62" s="306"/>
      <c r="AZ62" s="307"/>
      <c r="BA62" s="307"/>
      <c r="BB62" s="307"/>
      <c r="BC62" s="307"/>
      <c r="BD62" s="307"/>
      <c r="BE62" s="308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2" t="s">
        <v>161</v>
      </c>
      <c r="AN67" s="312"/>
      <c r="AO67" s="312"/>
      <c r="AP67" s="312"/>
      <c r="AQ67" s="312"/>
      <c r="AR67" s="312"/>
      <c r="AS67" s="312"/>
      <c r="AT67" s="312"/>
      <c r="AU67" s="312"/>
      <c r="AV67" s="313" t="str">
        <f>G31</f>
        <v>神保 哲也</v>
      </c>
      <c r="AW67" s="314"/>
      <c r="AX67" s="314"/>
      <c r="AY67" s="314"/>
      <c r="AZ67" s="314"/>
      <c r="BA67" s="314"/>
      <c r="BB67" s="314"/>
      <c r="BC67" s="314"/>
      <c r="BD67" s="314"/>
      <c r="BE67" s="315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2"/>
      <c r="AN68" s="312"/>
      <c r="AO68" s="312"/>
      <c r="AP68" s="312"/>
      <c r="AQ68" s="312"/>
      <c r="AR68" s="312"/>
      <c r="AS68" s="312"/>
      <c r="AT68" s="312"/>
      <c r="AU68" s="312"/>
      <c r="AV68" s="316"/>
      <c r="AW68" s="317"/>
      <c r="AX68" s="317"/>
      <c r="AY68" s="317"/>
      <c r="AZ68" s="317"/>
      <c r="BA68" s="317"/>
      <c r="BB68" s="317"/>
      <c r="BC68" s="317"/>
      <c r="BD68" s="317"/>
      <c r="BE68" s="318"/>
    </row>
  </sheetData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topLeftCell="A52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9" t="s">
        <v>163</v>
      </c>
      <c r="B1" s="552" t="str">
        <f>IF(入力!$C$3="","",入力!$C$3)</f>
        <v>富士見バンビーナ</v>
      </c>
      <c r="C1" s="89"/>
      <c r="D1" s="549" t="s">
        <v>163</v>
      </c>
      <c r="E1" s="552" t="str">
        <f>IF(入力!$C$3="","",入力!$C$3)</f>
        <v>富士見バンビーナ</v>
      </c>
      <c r="F1" s="89"/>
      <c r="G1" s="549" t="s">
        <v>163</v>
      </c>
      <c r="H1" s="552" t="str">
        <f>IF(入力!$C$3="","",入力!$C$3)</f>
        <v>富士見バンビーナ</v>
      </c>
      <c r="I1" s="89"/>
      <c r="J1" s="549" t="s">
        <v>163</v>
      </c>
      <c r="K1" s="552" t="str">
        <f>IF(入力!$C$3="","",入力!$C$3)</f>
        <v>富士見バンビーナ</v>
      </c>
    </row>
    <row r="2" spans="1:11" ht="9" customHeight="1">
      <c r="A2" s="550"/>
      <c r="B2" s="553"/>
      <c r="C2" s="89"/>
      <c r="D2" s="550"/>
      <c r="E2" s="553"/>
      <c r="F2" s="89"/>
      <c r="G2" s="550"/>
      <c r="H2" s="553"/>
      <c r="I2" s="89"/>
      <c r="J2" s="550"/>
      <c r="K2" s="553"/>
    </row>
    <row r="3" spans="1:11" ht="9" customHeight="1">
      <c r="A3" s="551"/>
      <c r="B3" s="554"/>
      <c r="C3" s="89"/>
      <c r="D3" s="551"/>
      <c r="E3" s="554"/>
      <c r="F3" s="89"/>
      <c r="G3" s="551"/>
      <c r="H3" s="554"/>
      <c r="I3" s="89"/>
      <c r="J3" s="551"/>
      <c r="K3" s="554"/>
    </row>
    <row r="4" spans="1:11" ht="6" customHeight="1">
      <c r="A4" s="555" t="s">
        <v>164</v>
      </c>
      <c r="B4" s="558" t="s">
        <v>165</v>
      </c>
      <c r="D4" s="555" t="s">
        <v>164</v>
      </c>
      <c r="E4" s="558" t="s">
        <v>165</v>
      </c>
      <c r="G4" s="555" t="s">
        <v>164</v>
      </c>
      <c r="H4" s="558" t="s">
        <v>165</v>
      </c>
      <c r="J4" s="555" t="s">
        <v>164</v>
      </c>
      <c r="K4" s="558" t="s">
        <v>165</v>
      </c>
    </row>
    <row r="5" spans="1:11" ht="6" customHeight="1">
      <c r="A5" s="556"/>
      <c r="B5" s="559"/>
      <c r="D5" s="556"/>
      <c r="E5" s="559"/>
      <c r="G5" s="556"/>
      <c r="H5" s="559"/>
      <c r="J5" s="556"/>
      <c r="K5" s="559"/>
    </row>
    <row r="6" spans="1:11" ht="6" customHeight="1">
      <c r="A6" s="557"/>
      <c r="B6" s="560"/>
      <c r="D6" s="557"/>
      <c r="E6" s="560"/>
      <c r="G6" s="557"/>
      <c r="H6" s="560"/>
      <c r="J6" s="557"/>
      <c r="K6" s="560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中島 幸芽</v>
      </c>
      <c r="C7" s="93"/>
      <c r="D7" s="91" t="str">
        <f>IF(申込書!$B$35="","",申込書!$B$35)</f>
        <v>①</v>
      </c>
      <c r="E7" s="92" t="str">
        <f>IF(申込書!$E$36="","",申込書!$E$36)</f>
        <v>中島 幸芽</v>
      </c>
      <c r="F7" s="93"/>
      <c r="G7" s="91" t="str">
        <f>IF(申込書!$B$35="","",申込書!$B$35)</f>
        <v>①</v>
      </c>
      <c r="H7" s="92" t="str">
        <f>IF(申込書!$E$36="","",申込書!$E$36)</f>
        <v>中島 幸芽</v>
      </c>
      <c r="I7" s="93"/>
      <c r="J7" s="91" t="str">
        <f>IF(申込書!$B$35="","",申込書!$B$35)</f>
        <v>①</v>
      </c>
      <c r="K7" s="92" t="str">
        <f>IF(申込書!$E$36="","",申込書!$E$36)</f>
        <v>中島 幸芽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金 梅花</v>
      </c>
      <c r="C8" s="93"/>
      <c r="D8" s="91">
        <f>IF(申込書!$B$37="","",申込書!$B$37)</f>
        <v>2</v>
      </c>
      <c r="E8" s="92" t="str">
        <f>IF(申込書!$E$38="","",申込書!$E$38)</f>
        <v>金 梅花</v>
      </c>
      <c r="F8" s="93"/>
      <c r="G8" s="91">
        <f>IF(申込書!$B$37="","",申込書!$B$37)</f>
        <v>2</v>
      </c>
      <c r="H8" s="92" t="str">
        <f>IF(申込書!$E$38="","",申込書!$E$38)</f>
        <v>金 梅花</v>
      </c>
      <c r="I8" s="93"/>
      <c r="J8" s="91">
        <f>IF(申込書!$B$37="","",申込書!$B$37)</f>
        <v>2</v>
      </c>
      <c r="K8" s="92" t="str">
        <f>IF(申込書!$E$38="","",申込書!$E$38)</f>
        <v>金 梅花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平川 佳寿美</v>
      </c>
      <c r="C9" s="93"/>
      <c r="D9" s="91">
        <f>IF(申込書!$B$39="","",申込書!$B$39)</f>
        <v>3</v>
      </c>
      <c r="E9" s="92" t="str">
        <f>IF(申込書!$E$40="","",申込書!$E$40)</f>
        <v>平川 佳寿美</v>
      </c>
      <c r="F9" s="93"/>
      <c r="G9" s="91">
        <f>IF(申込書!$B$39="","",申込書!$B$39)</f>
        <v>3</v>
      </c>
      <c r="H9" s="92" t="str">
        <f>IF(申込書!$E$40="","",申込書!$E$40)</f>
        <v>平川 佳寿美</v>
      </c>
      <c r="I9" s="93"/>
      <c r="J9" s="91">
        <f>IF(申込書!$B$39="","",申込書!$B$39)</f>
        <v>3</v>
      </c>
      <c r="K9" s="92" t="str">
        <f>IF(申込書!$E$40="","",申込書!$E$40)</f>
        <v>平川 佳寿美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神蔵 那帆</v>
      </c>
      <c r="C10" s="93"/>
      <c r="D10" s="91">
        <f>IF(申込書!$B$41="","",申込書!$B$41)</f>
        <v>4</v>
      </c>
      <c r="E10" s="92" t="str">
        <f>IF(申込書!$E$42="","",申込書!$E$42)</f>
        <v>神蔵 那帆</v>
      </c>
      <c r="F10" s="93"/>
      <c r="G10" s="91">
        <f>IF(申込書!$B$41="","",申込書!$B$41)</f>
        <v>4</v>
      </c>
      <c r="H10" s="92" t="str">
        <f>IF(申込書!$E$42="","",申込書!$E$42)</f>
        <v>神蔵 那帆</v>
      </c>
      <c r="I10" s="93"/>
      <c r="J10" s="91">
        <f>IF(申込書!$B$41="","",申込書!$B$41)</f>
        <v>4</v>
      </c>
      <c r="K10" s="92" t="str">
        <f>IF(申込書!$E$42="","",申込書!$E$42)</f>
        <v>神蔵 那帆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大内 稀穂</v>
      </c>
      <c r="C11" s="93"/>
      <c r="D11" s="91">
        <f>IF(申込書!$B$43="","",申込書!$B$43)</f>
        <v>5</v>
      </c>
      <c r="E11" s="92" t="str">
        <f>IF(申込書!$E$44="","",申込書!$E$44)</f>
        <v>大内 稀穂</v>
      </c>
      <c r="F11" s="93"/>
      <c r="G11" s="91">
        <f>IF(申込書!$B$43="","",申込書!$B$43)</f>
        <v>5</v>
      </c>
      <c r="H11" s="92" t="str">
        <f>IF(申込書!$E$44="","",申込書!$E$44)</f>
        <v>大内 稀穂</v>
      </c>
      <c r="I11" s="93"/>
      <c r="J11" s="91">
        <f>IF(申込書!$B$43="","",申込書!$B$43)</f>
        <v>5</v>
      </c>
      <c r="K11" s="92" t="str">
        <f>IF(申込書!$E$44="","",申込書!$E$44)</f>
        <v>大内 稀穂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橋本 莉妙</v>
      </c>
      <c r="C12" s="93"/>
      <c r="D12" s="91">
        <f>IF(申込書!$B$45="","",申込書!$B$45)</f>
        <v>6</v>
      </c>
      <c r="E12" s="92" t="str">
        <f>IF(申込書!$E$46="","",申込書!$E$46)</f>
        <v>橋本 莉妙</v>
      </c>
      <c r="F12" s="93"/>
      <c r="G12" s="91">
        <f>IF(申込書!$B$45="","",申込書!$B$45)</f>
        <v>6</v>
      </c>
      <c r="H12" s="92" t="str">
        <f>IF(申込書!$E$46="","",申込書!$E$46)</f>
        <v>橋本 莉妙</v>
      </c>
      <c r="I12" s="93"/>
      <c r="J12" s="91">
        <f>IF(申込書!$B$45="","",申込書!$B$45)</f>
        <v>6</v>
      </c>
      <c r="K12" s="92" t="str">
        <f>IF(申込書!$E$46="","",申込書!$E$46)</f>
        <v>橋本 莉妙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我那覇 愛琳</v>
      </c>
      <c r="C13" s="93"/>
      <c r="D13" s="91">
        <f>IF(申込書!$B$47="","",申込書!$B$47)</f>
        <v>7</v>
      </c>
      <c r="E13" s="92" t="str">
        <f>IF(申込書!$E$48="","",申込書!$E$48)</f>
        <v>我那覇 愛琳</v>
      </c>
      <c r="F13" s="93"/>
      <c r="G13" s="91">
        <f>IF(申込書!$B$47="","",申込書!$B$47)</f>
        <v>7</v>
      </c>
      <c r="H13" s="92" t="str">
        <f>IF(申込書!$E$48="","",申込書!$E$48)</f>
        <v>我那覇 愛琳</v>
      </c>
      <c r="I13" s="93"/>
      <c r="J13" s="91">
        <f>IF(申込書!$B$47="","",申込書!$B$47)</f>
        <v>7</v>
      </c>
      <c r="K13" s="92" t="str">
        <f>IF(申込書!$E$48="","",申込書!$E$48)</f>
        <v>我那覇 愛琳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小野澤 咲希</v>
      </c>
      <c r="C14" s="93"/>
      <c r="D14" s="91">
        <f>IF(申込書!$B$49="","",申込書!$B$49)</f>
        <v>8</v>
      </c>
      <c r="E14" s="92" t="str">
        <f>IF(申込書!$E$50="","",申込書!$E$50)</f>
        <v>小野澤 咲希</v>
      </c>
      <c r="F14" s="93"/>
      <c r="G14" s="91">
        <f>IF(申込書!$B$49="","",申込書!$B$49)</f>
        <v>8</v>
      </c>
      <c r="H14" s="92" t="str">
        <f>IF(申込書!$E$50="","",申込書!$E$50)</f>
        <v>小野澤 咲希</v>
      </c>
      <c r="I14" s="93"/>
      <c r="J14" s="91">
        <f>IF(申込書!$B$49="","",申込書!$B$49)</f>
        <v>8</v>
      </c>
      <c r="K14" s="92" t="str">
        <f>IF(申込書!$E$50="","",申込書!$E$50)</f>
        <v>小野澤 咲希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杉山 瑠菜</v>
      </c>
      <c r="C15" s="93"/>
      <c r="D15" s="91">
        <f>IF(申込書!$B$51="","",申込書!$B$51)</f>
        <v>9</v>
      </c>
      <c r="E15" s="92" t="str">
        <f>IF(申込書!$E$52="","",申込書!$E$52)</f>
        <v>杉山 瑠菜</v>
      </c>
      <c r="F15" s="93"/>
      <c r="G15" s="91">
        <f>IF(申込書!$B$51="","",申込書!$B$51)</f>
        <v>9</v>
      </c>
      <c r="H15" s="92" t="str">
        <f>IF(申込書!$E$52="","",申込書!$E$52)</f>
        <v>杉山 瑠菜</v>
      </c>
      <c r="I15" s="93"/>
      <c r="J15" s="91">
        <f>IF(申込書!$B$51="","",申込書!$B$51)</f>
        <v>9</v>
      </c>
      <c r="K15" s="92" t="str">
        <f>IF(申込書!$E$52="","",申込書!$E$52)</f>
        <v>杉山 瑠菜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緑川 愛乃</v>
      </c>
      <c r="C16" s="93"/>
      <c r="D16" s="91">
        <f>IF(申込書!$B$53="","",申込書!$B$53)</f>
        <v>10</v>
      </c>
      <c r="E16" s="92" t="str">
        <f>IF(申込書!$E$54="","",申込書!$E$54)</f>
        <v>緑川 愛乃</v>
      </c>
      <c r="F16" s="93"/>
      <c r="G16" s="91">
        <f>IF(申込書!$B$53="","",申込書!$B$53)</f>
        <v>10</v>
      </c>
      <c r="H16" s="92" t="str">
        <f>IF(申込書!$E$54="","",申込書!$E$54)</f>
        <v>緑川 愛乃</v>
      </c>
      <c r="I16" s="93"/>
      <c r="J16" s="91">
        <f>IF(申込書!$B$53="","",申込書!$B$53)</f>
        <v>10</v>
      </c>
      <c r="K16" s="92" t="str">
        <f>IF(申込書!$E$54="","",申込書!$E$54)</f>
        <v>緑川 愛乃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伊藤 結心</v>
      </c>
      <c r="C17" s="93"/>
      <c r="D17" s="91">
        <f>IF(申込書!$B$55="","",申込書!$B$55)</f>
        <v>11</v>
      </c>
      <c r="E17" s="92" t="str">
        <f>IF(申込書!$E$56="","",申込書!$E$56)</f>
        <v>伊藤 結心</v>
      </c>
      <c r="F17" s="93"/>
      <c r="G17" s="91">
        <f>IF(申込書!$B$55="","",申込書!$B$55)</f>
        <v>11</v>
      </c>
      <c r="H17" s="92" t="str">
        <f>IF(申込書!$E$56="","",申込書!$E$56)</f>
        <v>伊藤 結心</v>
      </c>
      <c r="I17" s="93"/>
      <c r="J17" s="91">
        <f>IF(申込書!$B$55="","",申込書!$B$55)</f>
        <v>11</v>
      </c>
      <c r="K17" s="92" t="str">
        <f>IF(申込書!$E$56="","",申込書!$E$56)</f>
        <v>伊藤 結心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井出 明</v>
      </c>
      <c r="C18" s="93"/>
      <c r="D18" s="91">
        <f>IF(申込書!$B$57="","",申込書!$B$57)</f>
        <v>12</v>
      </c>
      <c r="E18" s="92" t="str">
        <f>IF(申込書!$E$58="","",申込書!$E$58)</f>
        <v>井出 明</v>
      </c>
      <c r="F18" s="93"/>
      <c r="G18" s="91">
        <f>IF(申込書!$B$57="","",申込書!$B$57)</f>
        <v>12</v>
      </c>
      <c r="H18" s="92" t="str">
        <f>IF(申込書!$E$58="","",申込書!$E$58)</f>
        <v>井出 明</v>
      </c>
      <c r="I18" s="93"/>
      <c r="J18" s="91">
        <f>IF(申込書!$B$57="","",申込書!$B$57)</f>
        <v>12</v>
      </c>
      <c r="K18" s="92" t="str">
        <f>IF(申込書!$E$58="","",申込書!$E$58)</f>
        <v>井出 明</v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9" t="s">
        <v>163</v>
      </c>
      <c r="B22" s="552" t="str">
        <f>IF(入力!$C$3="","",入力!$C$3)</f>
        <v>富士見バンビーナ</v>
      </c>
      <c r="C22" s="89"/>
      <c r="D22" s="549" t="s">
        <v>163</v>
      </c>
      <c r="E22" s="552" t="str">
        <f>IF(入力!$C$3="","",入力!$C$3)</f>
        <v>富士見バンビーナ</v>
      </c>
      <c r="F22" s="89"/>
      <c r="G22" s="549" t="s">
        <v>163</v>
      </c>
      <c r="H22" s="552" t="str">
        <f>IF(入力!$C$3="","",入力!$C$3)</f>
        <v>富士見バンビーナ</v>
      </c>
      <c r="I22" s="89"/>
      <c r="J22" s="549" t="s">
        <v>163</v>
      </c>
      <c r="K22" s="552" t="str">
        <f>IF(入力!$C$3="","",入力!$C$3)</f>
        <v>富士見バンビーナ</v>
      </c>
    </row>
    <row r="23" spans="1:11" ht="9" customHeight="1">
      <c r="A23" s="550"/>
      <c r="B23" s="553"/>
      <c r="C23" s="89"/>
      <c r="D23" s="550"/>
      <c r="E23" s="553"/>
      <c r="F23" s="89"/>
      <c r="G23" s="550"/>
      <c r="H23" s="553"/>
      <c r="I23" s="89"/>
      <c r="J23" s="550"/>
      <c r="K23" s="553"/>
    </row>
    <row r="24" spans="1:11" ht="9" customHeight="1">
      <c r="A24" s="551"/>
      <c r="B24" s="554"/>
      <c r="C24" s="89"/>
      <c r="D24" s="551"/>
      <c r="E24" s="554"/>
      <c r="F24" s="89"/>
      <c r="G24" s="551"/>
      <c r="H24" s="554"/>
      <c r="I24" s="89"/>
      <c r="J24" s="551"/>
      <c r="K24" s="554"/>
    </row>
    <row r="25" spans="1:11" ht="6" customHeight="1">
      <c r="A25" s="555" t="s">
        <v>164</v>
      </c>
      <c r="B25" s="558" t="s">
        <v>165</v>
      </c>
      <c r="D25" s="555" t="s">
        <v>164</v>
      </c>
      <c r="E25" s="558" t="s">
        <v>165</v>
      </c>
      <c r="G25" s="555" t="s">
        <v>164</v>
      </c>
      <c r="H25" s="558" t="s">
        <v>165</v>
      </c>
      <c r="J25" s="555" t="s">
        <v>164</v>
      </c>
      <c r="K25" s="558" t="s">
        <v>165</v>
      </c>
    </row>
    <row r="26" spans="1:11" ht="6" customHeight="1">
      <c r="A26" s="556"/>
      <c r="B26" s="559"/>
      <c r="D26" s="556"/>
      <c r="E26" s="559"/>
      <c r="G26" s="556"/>
      <c r="H26" s="559"/>
      <c r="J26" s="556"/>
      <c r="K26" s="559"/>
    </row>
    <row r="27" spans="1:11" ht="6" customHeight="1">
      <c r="A27" s="557"/>
      <c r="B27" s="560"/>
      <c r="D27" s="557"/>
      <c r="E27" s="560"/>
      <c r="G27" s="557"/>
      <c r="H27" s="560"/>
      <c r="J27" s="557"/>
      <c r="K27" s="560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中島 幸芽</v>
      </c>
      <c r="C28" s="93"/>
      <c r="D28" s="91" t="str">
        <f>IF(申込書!$B$35="","",申込書!$B$35)</f>
        <v>①</v>
      </c>
      <c r="E28" s="92" t="str">
        <f>IF(申込書!$E$36="","",申込書!$E$36)</f>
        <v>中島 幸芽</v>
      </c>
      <c r="F28" s="93"/>
      <c r="G28" s="91" t="str">
        <f>IF(申込書!$B$35="","",申込書!$B$35)</f>
        <v>①</v>
      </c>
      <c r="H28" s="92" t="str">
        <f>IF(申込書!$E$36="","",申込書!$E$36)</f>
        <v>中島 幸芽</v>
      </c>
      <c r="I28" s="93"/>
      <c r="J28" s="91" t="str">
        <f>IF(申込書!$B$35="","",申込書!$B$35)</f>
        <v>①</v>
      </c>
      <c r="K28" s="92" t="str">
        <f>IF(申込書!$E$36="","",申込書!$E$36)</f>
        <v>中島 幸芽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金 梅花</v>
      </c>
      <c r="C29" s="93"/>
      <c r="D29" s="91">
        <f>IF(申込書!$B$37="","",申込書!$B$37)</f>
        <v>2</v>
      </c>
      <c r="E29" s="92" t="str">
        <f>IF(申込書!$E$38="","",申込書!$E$38)</f>
        <v>金 梅花</v>
      </c>
      <c r="F29" s="93"/>
      <c r="G29" s="91">
        <f>IF(申込書!$B$37="","",申込書!$B$37)</f>
        <v>2</v>
      </c>
      <c r="H29" s="92" t="str">
        <f>IF(申込書!$E$38="","",申込書!$E$38)</f>
        <v>金 梅花</v>
      </c>
      <c r="I29" s="93"/>
      <c r="J29" s="91">
        <f>IF(申込書!$B$37="","",申込書!$B$37)</f>
        <v>2</v>
      </c>
      <c r="K29" s="92" t="str">
        <f>IF(申込書!$E$38="","",申込書!$E$38)</f>
        <v>金 梅花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平川 佳寿美</v>
      </c>
      <c r="C30" s="93"/>
      <c r="D30" s="91">
        <f>IF(申込書!$B$39="","",申込書!$B$39)</f>
        <v>3</v>
      </c>
      <c r="E30" s="92" t="str">
        <f>IF(申込書!$E$40="","",申込書!$E$40)</f>
        <v>平川 佳寿美</v>
      </c>
      <c r="F30" s="93"/>
      <c r="G30" s="91">
        <f>IF(申込書!$B$39="","",申込書!$B$39)</f>
        <v>3</v>
      </c>
      <c r="H30" s="92" t="str">
        <f>IF(申込書!$E$40="","",申込書!$E$40)</f>
        <v>平川 佳寿美</v>
      </c>
      <c r="I30" s="93"/>
      <c r="J30" s="91">
        <f>IF(申込書!$B$39="","",申込書!$B$39)</f>
        <v>3</v>
      </c>
      <c r="K30" s="92" t="str">
        <f>IF(申込書!$E$40="","",申込書!$E$40)</f>
        <v>平川 佳寿美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神蔵 那帆</v>
      </c>
      <c r="C31" s="93"/>
      <c r="D31" s="91">
        <f>IF(申込書!$B$41="","",申込書!$B$41)</f>
        <v>4</v>
      </c>
      <c r="E31" s="92" t="str">
        <f>IF(申込書!$E$42="","",申込書!$E$42)</f>
        <v>神蔵 那帆</v>
      </c>
      <c r="F31" s="93"/>
      <c r="G31" s="91">
        <f>IF(申込書!$B$41="","",申込書!$B$41)</f>
        <v>4</v>
      </c>
      <c r="H31" s="92" t="str">
        <f>IF(申込書!$E$42="","",申込書!$E$42)</f>
        <v>神蔵 那帆</v>
      </c>
      <c r="I31" s="93"/>
      <c r="J31" s="91">
        <f>IF(申込書!$B$41="","",申込書!$B$41)</f>
        <v>4</v>
      </c>
      <c r="K31" s="92" t="str">
        <f>IF(申込書!$E$42="","",申込書!$E$42)</f>
        <v>神蔵 那帆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大内 稀穂</v>
      </c>
      <c r="C32" s="93"/>
      <c r="D32" s="91">
        <f>IF(申込書!$B$43="","",申込書!$B$43)</f>
        <v>5</v>
      </c>
      <c r="E32" s="92" t="str">
        <f>IF(申込書!$E$44="","",申込書!$E$44)</f>
        <v>大内 稀穂</v>
      </c>
      <c r="F32" s="93"/>
      <c r="G32" s="91">
        <f>IF(申込書!$B$43="","",申込書!$B$43)</f>
        <v>5</v>
      </c>
      <c r="H32" s="92" t="str">
        <f>IF(申込書!$E$44="","",申込書!$E$44)</f>
        <v>大内 稀穂</v>
      </c>
      <c r="I32" s="93"/>
      <c r="J32" s="91">
        <f>IF(申込書!$B$43="","",申込書!$B$43)</f>
        <v>5</v>
      </c>
      <c r="K32" s="92" t="str">
        <f>IF(申込書!$E$44="","",申込書!$E$44)</f>
        <v>大内 稀穂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橋本 莉妙</v>
      </c>
      <c r="C33" s="93"/>
      <c r="D33" s="91">
        <f>IF(申込書!$B$45="","",申込書!$B$45)</f>
        <v>6</v>
      </c>
      <c r="E33" s="92" t="str">
        <f>IF(申込書!$E$46="","",申込書!$E$46)</f>
        <v>橋本 莉妙</v>
      </c>
      <c r="F33" s="93"/>
      <c r="G33" s="91">
        <f>IF(申込書!$B$45="","",申込書!$B$45)</f>
        <v>6</v>
      </c>
      <c r="H33" s="92" t="str">
        <f>IF(申込書!$E$46="","",申込書!$E$46)</f>
        <v>橋本 莉妙</v>
      </c>
      <c r="I33" s="93"/>
      <c r="J33" s="91">
        <f>IF(申込書!$B$45="","",申込書!$B$45)</f>
        <v>6</v>
      </c>
      <c r="K33" s="92" t="str">
        <f>IF(申込書!$E$46="","",申込書!$E$46)</f>
        <v>橋本 莉妙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我那覇 愛琳</v>
      </c>
      <c r="C34" s="93"/>
      <c r="D34" s="91">
        <f>IF(申込書!$B$47="","",申込書!$B$47)</f>
        <v>7</v>
      </c>
      <c r="E34" s="92" t="str">
        <f>IF(申込書!$E$48="","",申込書!$E$48)</f>
        <v>我那覇 愛琳</v>
      </c>
      <c r="F34" s="93"/>
      <c r="G34" s="91">
        <f>IF(申込書!$B$47="","",申込書!$B$47)</f>
        <v>7</v>
      </c>
      <c r="H34" s="92" t="str">
        <f>IF(申込書!$E$48="","",申込書!$E$48)</f>
        <v>我那覇 愛琳</v>
      </c>
      <c r="I34" s="93"/>
      <c r="J34" s="91">
        <f>IF(申込書!$B$47="","",申込書!$B$47)</f>
        <v>7</v>
      </c>
      <c r="K34" s="92" t="str">
        <f>IF(申込書!$E$48="","",申込書!$E$48)</f>
        <v>我那覇 愛琳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小野澤 咲希</v>
      </c>
      <c r="C35" s="93"/>
      <c r="D35" s="91">
        <f>IF(申込書!$B$49="","",申込書!$B$49)</f>
        <v>8</v>
      </c>
      <c r="E35" s="92" t="str">
        <f>IF(申込書!$E$50="","",申込書!$E$50)</f>
        <v>小野澤 咲希</v>
      </c>
      <c r="F35" s="93"/>
      <c r="G35" s="91">
        <f>IF(申込書!$B$49="","",申込書!$B$49)</f>
        <v>8</v>
      </c>
      <c r="H35" s="92" t="str">
        <f>IF(申込書!$E$50="","",申込書!$E$50)</f>
        <v>小野澤 咲希</v>
      </c>
      <c r="I35" s="93"/>
      <c r="J35" s="91">
        <f>IF(申込書!$B$49="","",申込書!$B$49)</f>
        <v>8</v>
      </c>
      <c r="K35" s="92" t="str">
        <f>IF(申込書!$E$50="","",申込書!$E$50)</f>
        <v>小野澤 咲希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杉山 瑠菜</v>
      </c>
      <c r="C36" s="93"/>
      <c r="D36" s="91">
        <f>IF(申込書!$B$51="","",申込書!$B$51)</f>
        <v>9</v>
      </c>
      <c r="E36" s="92" t="str">
        <f>IF(申込書!$E$52="","",申込書!$E$52)</f>
        <v>杉山 瑠菜</v>
      </c>
      <c r="F36" s="93"/>
      <c r="G36" s="91">
        <f>IF(申込書!$B$51="","",申込書!$B$51)</f>
        <v>9</v>
      </c>
      <c r="H36" s="92" t="str">
        <f>IF(申込書!$E$52="","",申込書!$E$52)</f>
        <v>杉山 瑠菜</v>
      </c>
      <c r="I36" s="93"/>
      <c r="J36" s="91">
        <f>IF(申込書!$B$51="","",申込書!$B$51)</f>
        <v>9</v>
      </c>
      <c r="K36" s="92" t="str">
        <f>IF(申込書!$E$52="","",申込書!$E$52)</f>
        <v>杉山 瑠菜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緑川 愛乃</v>
      </c>
      <c r="C37" s="93"/>
      <c r="D37" s="91">
        <f>IF(申込書!$B$53="","",申込書!$B$53)</f>
        <v>10</v>
      </c>
      <c r="E37" s="92" t="str">
        <f>IF(申込書!$E$54="","",申込書!$E$54)</f>
        <v>緑川 愛乃</v>
      </c>
      <c r="F37" s="93"/>
      <c r="G37" s="91">
        <f>IF(申込書!$B$53="","",申込書!$B$53)</f>
        <v>10</v>
      </c>
      <c r="H37" s="92" t="str">
        <f>IF(申込書!$E$54="","",申込書!$E$54)</f>
        <v>緑川 愛乃</v>
      </c>
      <c r="I37" s="93"/>
      <c r="J37" s="91">
        <f>IF(申込書!$B$53="","",申込書!$B$53)</f>
        <v>10</v>
      </c>
      <c r="K37" s="92" t="str">
        <f>IF(申込書!$E$54="","",申込書!$E$54)</f>
        <v>緑川 愛乃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伊藤 結心</v>
      </c>
      <c r="C38" s="93"/>
      <c r="D38" s="91">
        <f>IF(申込書!$B$55="","",申込書!$B$55)</f>
        <v>11</v>
      </c>
      <c r="E38" s="92" t="str">
        <f>IF(申込書!$E$56="","",申込書!$E$56)</f>
        <v>伊藤 結心</v>
      </c>
      <c r="F38" s="93"/>
      <c r="G38" s="91">
        <f>IF(申込書!$B$55="","",申込書!$B$55)</f>
        <v>11</v>
      </c>
      <c r="H38" s="92" t="str">
        <f>IF(申込書!$E$56="","",申込書!$E$56)</f>
        <v>伊藤 結心</v>
      </c>
      <c r="I38" s="93"/>
      <c r="J38" s="91">
        <f>IF(申込書!$B$55="","",申込書!$B$55)</f>
        <v>11</v>
      </c>
      <c r="K38" s="92" t="str">
        <f>IF(申込書!$E$56="","",申込書!$E$56)</f>
        <v>伊藤 結心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井出 明</v>
      </c>
      <c r="C39" s="93"/>
      <c r="D39" s="91">
        <f>IF(申込書!$B$57="","",申込書!$B$57)</f>
        <v>12</v>
      </c>
      <c r="E39" s="92" t="str">
        <f>IF(申込書!$E$58="","",申込書!$E$58)</f>
        <v>井出 明</v>
      </c>
      <c r="F39" s="93"/>
      <c r="G39" s="91">
        <f>IF(申込書!$B$57="","",申込書!$B$57)</f>
        <v>12</v>
      </c>
      <c r="H39" s="92" t="str">
        <f>IF(申込書!$E$58="","",申込書!$E$58)</f>
        <v>井出 明</v>
      </c>
      <c r="I39" s="93"/>
      <c r="J39" s="91">
        <f>IF(申込書!$B$57="","",申込書!$B$57)</f>
        <v>12</v>
      </c>
      <c r="K39" s="92" t="str">
        <f>IF(申込書!$E$58="","",申込書!$E$58)</f>
        <v>井出 明</v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9" t="s">
        <v>163</v>
      </c>
      <c r="B43" s="552" t="str">
        <f>IF(入力!$C$3="","",入力!$C$3)</f>
        <v>富士見バンビーナ</v>
      </c>
      <c r="C43" s="89"/>
      <c r="D43" s="549" t="s">
        <v>163</v>
      </c>
      <c r="E43" s="552" t="str">
        <f>IF(入力!$C$3="","",入力!$C$3)</f>
        <v>富士見バンビーナ</v>
      </c>
      <c r="F43" s="89"/>
      <c r="G43" s="549" t="s">
        <v>163</v>
      </c>
      <c r="H43" s="552" t="str">
        <f>IF(入力!$C$3="","",入力!$C$3)</f>
        <v>富士見バンビーナ</v>
      </c>
      <c r="I43" s="89"/>
      <c r="J43" s="549" t="s">
        <v>163</v>
      </c>
      <c r="K43" s="552" t="str">
        <f>IF(入力!$C$3="","",入力!$C$3)</f>
        <v>富士見バンビーナ</v>
      </c>
    </row>
    <row r="44" spans="1:11" ht="9" customHeight="1">
      <c r="A44" s="550"/>
      <c r="B44" s="553"/>
      <c r="C44" s="89"/>
      <c r="D44" s="550"/>
      <c r="E44" s="553"/>
      <c r="F44" s="89"/>
      <c r="G44" s="550"/>
      <c r="H44" s="553"/>
      <c r="I44" s="89"/>
      <c r="J44" s="550"/>
      <c r="K44" s="553"/>
    </row>
    <row r="45" spans="1:11" ht="9" customHeight="1">
      <c r="A45" s="551"/>
      <c r="B45" s="554"/>
      <c r="C45" s="89"/>
      <c r="D45" s="551"/>
      <c r="E45" s="554"/>
      <c r="F45" s="89"/>
      <c r="G45" s="551"/>
      <c r="H45" s="554"/>
      <c r="I45" s="89"/>
      <c r="J45" s="551"/>
      <c r="K45" s="554"/>
    </row>
    <row r="46" spans="1:11" ht="6" customHeight="1">
      <c r="A46" s="555" t="s">
        <v>164</v>
      </c>
      <c r="B46" s="558" t="s">
        <v>165</v>
      </c>
      <c r="D46" s="555" t="s">
        <v>164</v>
      </c>
      <c r="E46" s="558" t="s">
        <v>165</v>
      </c>
      <c r="G46" s="555" t="s">
        <v>164</v>
      </c>
      <c r="H46" s="558" t="s">
        <v>165</v>
      </c>
      <c r="J46" s="555" t="s">
        <v>164</v>
      </c>
      <c r="K46" s="558" t="s">
        <v>165</v>
      </c>
    </row>
    <row r="47" spans="1:11" ht="6" customHeight="1">
      <c r="A47" s="556"/>
      <c r="B47" s="559"/>
      <c r="D47" s="556"/>
      <c r="E47" s="559"/>
      <c r="G47" s="556"/>
      <c r="H47" s="559"/>
      <c r="J47" s="556"/>
      <c r="K47" s="559"/>
    </row>
    <row r="48" spans="1:11" ht="6" customHeight="1">
      <c r="A48" s="557"/>
      <c r="B48" s="560"/>
      <c r="D48" s="557"/>
      <c r="E48" s="560"/>
      <c r="G48" s="557"/>
      <c r="H48" s="560"/>
      <c r="J48" s="557"/>
      <c r="K48" s="560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中島 幸芽</v>
      </c>
      <c r="C49" s="93"/>
      <c r="D49" s="91" t="str">
        <f>IF(申込書!$B$35="","",申込書!$B$35)</f>
        <v>①</v>
      </c>
      <c r="E49" s="92" t="str">
        <f>IF(申込書!$E$36="","",申込書!$E$36)</f>
        <v>中島 幸芽</v>
      </c>
      <c r="F49" s="93"/>
      <c r="G49" s="91" t="str">
        <f>IF(申込書!$B$35="","",申込書!$B$35)</f>
        <v>①</v>
      </c>
      <c r="H49" s="92" t="str">
        <f>IF(申込書!$E$36="","",申込書!$E$36)</f>
        <v>中島 幸芽</v>
      </c>
      <c r="I49" s="93"/>
      <c r="J49" s="91" t="str">
        <f>IF(申込書!$B$35="","",申込書!$B$35)</f>
        <v>①</v>
      </c>
      <c r="K49" s="92" t="str">
        <f>IF(申込書!$E$36="","",申込書!$E$36)</f>
        <v>中島 幸芽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金 梅花</v>
      </c>
      <c r="C50" s="93"/>
      <c r="D50" s="91">
        <f>IF(申込書!$B$37="","",申込書!$B$37)</f>
        <v>2</v>
      </c>
      <c r="E50" s="92" t="str">
        <f>IF(申込書!$E$38="","",申込書!$E$38)</f>
        <v>金 梅花</v>
      </c>
      <c r="F50" s="93"/>
      <c r="G50" s="91">
        <f>IF(申込書!$B$37="","",申込書!$B$37)</f>
        <v>2</v>
      </c>
      <c r="H50" s="92" t="str">
        <f>IF(申込書!$E$38="","",申込書!$E$38)</f>
        <v>金 梅花</v>
      </c>
      <c r="I50" s="93"/>
      <c r="J50" s="91">
        <f>IF(申込書!$B$37="","",申込書!$B$37)</f>
        <v>2</v>
      </c>
      <c r="K50" s="92" t="str">
        <f>IF(申込書!$E$38="","",申込書!$E$38)</f>
        <v>金 梅花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平川 佳寿美</v>
      </c>
      <c r="C51" s="93"/>
      <c r="D51" s="91">
        <f>IF(申込書!$B$39="","",申込書!$B$39)</f>
        <v>3</v>
      </c>
      <c r="E51" s="92" t="str">
        <f>IF(申込書!$E$40="","",申込書!$E$40)</f>
        <v>平川 佳寿美</v>
      </c>
      <c r="F51" s="93"/>
      <c r="G51" s="91">
        <f>IF(申込書!$B$39="","",申込書!$B$39)</f>
        <v>3</v>
      </c>
      <c r="H51" s="92" t="str">
        <f>IF(申込書!$E$40="","",申込書!$E$40)</f>
        <v>平川 佳寿美</v>
      </c>
      <c r="I51" s="93"/>
      <c r="J51" s="91">
        <f>IF(申込書!$B$39="","",申込書!$B$39)</f>
        <v>3</v>
      </c>
      <c r="K51" s="92" t="str">
        <f>IF(申込書!$E$40="","",申込書!$E$40)</f>
        <v>平川 佳寿美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神蔵 那帆</v>
      </c>
      <c r="C52" s="93"/>
      <c r="D52" s="91">
        <f>IF(申込書!$B$41="","",申込書!$B$41)</f>
        <v>4</v>
      </c>
      <c r="E52" s="92" t="str">
        <f>IF(申込書!$E$42="","",申込書!$E$42)</f>
        <v>神蔵 那帆</v>
      </c>
      <c r="F52" s="93"/>
      <c r="G52" s="91">
        <f>IF(申込書!$B$41="","",申込書!$B$41)</f>
        <v>4</v>
      </c>
      <c r="H52" s="92" t="str">
        <f>IF(申込書!$E$42="","",申込書!$E$42)</f>
        <v>神蔵 那帆</v>
      </c>
      <c r="I52" s="93"/>
      <c r="J52" s="91">
        <f>IF(申込書!$B$41="","",申込書!$B$41)</f>
        <v>4</v>
      </c>
      <c r="K52" s="92" t="str">
        <f>IF(申込書!$E$42="","",申込書!$E$42)</f>
        <v>神蔵 那帆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大内 稀穂</v>
      </c>
      <c r="C53" s="93"/>
      <c r="D53" s="91">
        <f>IF(申込書!$B$43="","",申込書!$B$43)</f>
        <v>5</v>
      </c>
      <c r="E53" s="92" t="str">
        <f>IF(申込書!$E$44="","",申込書!$E$44)</f>
        <v>大内 稀穂</v>
      </c>
      <c r="F53" s="93"/>
      <c r="G53" s="91">
        <f>IF(申込書!$B$43="","",申込書!$B$43)</f>
        <v>5</v>
      </c>
      <c r="H53" s="92" t="str">
        <f>IF(申込書!$E$44="","",申込書!$E$44)</f>
        <v>大内 稀穂</v>
      </c>
      <c r="I53" s="93"/>
      <c r="J53" s="91">
        <f>IF(申込書!$B$43="","",申込書!$B$43)</f>
        <v>5</v>
      </c>
      <c r="K53" s="92" t="str">
        <f>IF(申込書!$E$44="","",申込書!$E$44)</f>
        <v>大内 稀穂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橋本 莉妙</v>
      </c>
      <c r="C54" s="93"/>
      <c r="D54" s="91">
        <f>IF(申込書!$B$45="","",申込書!$B$45)</f>
        <v>6</v>
      </c>
      <c r="E54" s="92" t="str">
        <f>IF(申込書!$E$46="","",申込書!$E$46)</f>
        <v>橋本 莉妙</v>
      </c>
      <c r="F54" s="93"/>
      <c r="G54" s="91">
        <f>IF(申込書!$B$45="","",申込書!$B$45)</f>
        <v>6</v>
      </c>
      <c r="H54" s="92" t="str">
        <f>IF(申込書!$E$46="","",申込書!$E$46)</f>
        <v>橋本 莉妙</v>
      </c>
      <c r="I54" s="93"/>
      <c r="J54" s="91">
        <f>IF(申込書!$B$45="","",申込書!$B$45)</f>
        <v>6</v>
      </c>
      <c r="K54" s="92" t="str">
        <f>IF(申込書!$E$46="","",申込書!$E$46)</f>
        <v>橋本 莉妙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我那覇 愛琳</v>
      </c>
      <c r="C55" s="93"/>
      <c r="D55" s="91">
        <f>IF(申込書!$B$47="","",申込書!$B$47)</f>
        <v>7</v>
      </c>
      <c r="E55" s="92" t="str">
        <f>IF(申込書!$E$48="","",申込書!$E$48)</f>
        <v>我那覇 愛琳</v>
      </c>
      <c r="F55" s="93"/>
      <c r="G55" s="91">
        <f>IF(申込書!$B$47="","",申込書!$B$47)</f>
        <v>7</v>
      </c>
      <c r="H55" s="92" t="str">
        <f>IF(申込書!$E$48="","",申込書!$E$48)</f>
        <v>我那覇 愛琳</v>
      </c>
      <c r="I55" s="93"/>
      <c r="J55" s="91">
        <f>IF(申込書!$B$47="","",申込書!$B$47)</f>
        <v>7</v>
      </c>
      <c r="K55" s="92" t="str">
        <f>IF(申込書!$E$48="","",申込書!$E$48)</f>
        <v>我那覇 愛琳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小野澤 咲希</v>
      </c>
      <c r="C56" s="93"/>
      <c r="D56" s="91">
        <f>IF(申込書!$B$49="","",申込書!$B$49)</f>
        <v>8</v>
      </c>
      <c r="E56" s="92" t="str">
        <f>IF(申込書!$E$50="","",申込書!$E$50)</f>
        <v>小野澤 咲希</v>
      </c>
      <c r="F56" s="93"/>
      <c r="G56" s="91">
        <f>IF(申込書!$B$49="","",申込書!$B$49)</f>
        <v>8</v>
      </c>
      <c r="H56" s="92" t="str">
        <f>IF(申込書!$E$50="","",申込書!$E$50)</f>
        <v>小野澤 咲希</v>
      </c>
      <c r="I56" s="93"/>
      <c r="J56" s="91">
        <f>IF(申込書!$B$49="","",申込書!$B$49)</f>
        <v>8</v>
      </c>
      <c r="K56" s="92" t="str">
        <f>IF(申込書!$E$50="","",申込書!$E$50)</f>
        <v>小野澤 咲希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杉山 瑠菜</v>
      </c>
      <c r="C57" s="93"/>
      <c r="D57" s="91">
        <f>IF(申込書!$B$51="","",申込書!$B$51)</f>
        <v>9</v>
      </c>
      <c r="E57" s="92" t="str">
        <f>IF(申込書!$E$52="","",申込書!$E$52)</f>
        <v>杉山 瑠菜</v>
      </c>
      <c r="F57" s="93"/>
      <c r="G57" s="91">
        <f>IF(申込書!$B$51="","",申込書!$B$51)</f>
        <v>9</v>
      </c>
      <c r="H57" s="92" t="str">
        <f>IF(申込書!$E$52="","",申込書!$E$52)</f>
        <v>杉山 瑠菜</v>
      </c>
      <c r="I57" s="93"/>
      <c r="J57" s="91">
        <f>IF(申込書!$B$51="","",申込書!$B$51)</f>
        <v>9</v>
      </c>
      <c r="K57" s="92" t="str">
        <f>IF(申込書!$E$52="","",申込書!$E$52)</f>
        <v>杉山 瑠菜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緑川 愛乃</v>
      </c>
      <c r="C58" s="93"/>
      <c r="D58" s="91">
        <f>IF(申込書!$B$53="","",申込書!$B$53)</f>
        <v>10</v>
      </c>
      <c r="E58" s="92" t="str">
        <f>IF(申込書!$E$54="","",申込書!$E$54)</f>
        <v>緑川 愛乃</v>
      </c>
      <c r="F58" s="93"/>
      <c r="G58" s="91">
        <f>IF(申込書!$B$53="","",申込書!$B$53)</f>
        <v>10</v>
      </c>
      <c r="H58" s="92" t="str">
        <f>IF(申込書!$E$54="","",申込書!$E$54)</f>
        <v>緑川 愛乃</v>
      </c>
      <c r="I58" s="93"/>
      <c r="J58" s="91">
        <f>IF(申込書!$B$53="","",申込書!$B$53)</f>
        <v>10</v>
      </c>
      <c r="K58" s="92" t="str">
        <f>IF(申込書!$E$54="","",申込書!$E$54)</f>
        <v>緑川 愛乃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伊藤 結心</v>
      </c>
      <c r="C59" s="93"/>
      <c r="D59" s="91">
        <f>IF(申込書!$B$55="","",申込書!$B$55)</f>
        <v>11</v>
      </c>
      <c r="E59" s="92" t="str">
        <f>IF(申込書!$E$56="","",申込書!$E$56)</f>
        <v>伊藤 結心</v>
      </c>
      <c r="F59" s="93"/>
      <c r="G59" s="91">
        <f>IF(申込書!$B$55="","",申込書!$B$55)</f>
        <v>11</v>
      </c>
      <c r="H59" s="92" t="str">
        <f>IF(申込書!$E$56="","",申込書!$E$56)</f>
        <v>伊藤 結心</v>
      </c>
      <c r="I59" s="93"/>
      <c r="J59" s="91">
        <f>IF(申込書!$B$55="","",申込書!$B$55)</f>
        <v>11</v>
      </c>
      <c r="K59" s="92" t="str">
        <f>IF(申込書!$E$56="","",申込書!$E$56)</f>
        <v>伊藤 結心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井出 明</v>
      </c>
      <c r="C60" s="93"/>
      <c r="D60" s="91">
        <f>IF(申込書!$B$57="","",申込書!$B$57)</f>
        <v>12</v>
      </c>
      <c r="E60" s="92" t="str">
        <f>IF(申込書!$E$58="","",申込書!$E$58)</f>
        <v>井出 明</v>
      </c>
      <c r="F60" s="93"/>
      <c r="G60" s="91">
        <f>IF(申込書!$B$57="","",申込書!$B$57)</f>
        <v>12</v>
      </c>
      <c r="H60" s="92" t="str">
        <f>IF(申込書!$E$58="","",申込書!$E$58)</f>
        <v>井出 明</v>
      </c>
      <c r="I60" s="93"/>
      <c r="J60" s="91">
        <f>IF(申込書!$B$57="","",申込書!$B$57)</f>
        <v>12</v>
      </c>
      <c r="K60" s="92" t="str">
        <f>IF(申込書!$E$58="","",申込書!$E$58)</f>
        <v>井出 明</v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7"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1" t="s">
        <v>12</v>
      </c>
      <c r="B1" s="56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1"/>
      <c r="B2" s="56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2" t="s">
        <v>19</v>
      </c>
      <c r="B4" s="563"/>
      <c r="C4" s="563"/>
      <c r="D4" s="563"/>
      <c r="E4" s="563"/>
      <c r="F4" s="563"/>
      <c r="G4" s="564"/>
      <c r="H4" s="5" t="s">
        <v>20</v>
      </c>
      <c r="I4" s="5" t="s">
        <v>21</v>
      </c>
      <c r="J4" s="565" t="s">
        <v>70</v>
      </c>
      <c r="K4" s="563"/>
      <c r="L4" s="563"/>
      <c r="M4" s="563"/>
      <c r="N4" s="563"/>
      <c r="O4" s="563"/>
      <c r="P4" s="563"/>
      <c r="Q4" s="564"/>
    </row>
    <row r="5" spans="1:41" ht="72" customHeight="1" thickBot="1">
      <c r="A5" s="566"/>
      <c r="B5" s="567"/>
      <c r="C5" s="567"/>
      <c r="D5" s="567"/>
      <c r="E5" s="567"/>
      <c r="F5" s="567"/>
      <c r="G5" s="568"/>
      <c r="H5" s="9" t="str">
        <f>IF(入力!J3="","",入力!J3)</f>
        <v>女子</v>
      </c>
      <c r="I5" s="9">
        <f>入力!Y25</f>
        <v>12</v>
      </c>
      <c r="J5" s="569"/>
      <c r="K5" s="570"/>
      <c r="L5" s="570"/>
      <c r="M5" s="570"/>
      <c r="N5" s="570"/>
      <c r="O5" s="570"/>
      <c r="P5" s="570"/>
      <c r="Q5" s="57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140103</v>
      </c>
      <c r="B7" s="13" t="str">
        <f>IF(入力!C3="","",入力!C3)</f>
        <v>富士見バンビーナ</v>
      </c>
      <c r="C7" s="13" t="str">
        <f>IF(入力!C2="","",入力!C2)</f>
        <v>フジミバンビーナ</v>
      </c>
      <c r="D7" s="13" t="str">
        <f>IF(入力!AE3="","",入力!AE3)</f>
        <v>神奈川県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430249091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神保</v>
      </c>
      <c r="D16" s="13" t="str">
        <f>IF(入力!E8="","",入力!E8)</f>
        <v>哲也</v>
      </c>
      <c r="E16" s="13" t="str">
        <f>IF(入力!C7="","",入力!C7)</f>
        <v>ジンボ</v>
      </c>
      <c r="F16" s="13" t="str">
        <f>IF(入力!E7="","",入力!E7)</f>
        <v>テツヤ</v>
      </c>
      <c r="G16" s="13">
        <f>IF(入力!G7="","",入力!G7)</f>
        <v>515062059</v>
      </c>
      <c r="H16" s="13" t="str">
        <f>IF(入力!J7="","",入力!J7)</f>
        <v/>
      </c>
      <c r="I16" s="13">
        <f>IF(入力!M7="","",入力!M7)</f>
        <v>415983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２５０</v>
      </c>
      <c r="S16" s="13" t="str">
        <f>IF(入力!W7="","",入力!W7)</f>
        <v>０８７５</v>
      </c>
      <c r="T16" s="13" t="str">
        <f>IF(入力!P8="","",入力!P8)</f>
        <v>小田原市南鴨宮２－２４－４</v>
      </c>
      <c r="U16" s="13" t="str">
        <f>IF(入力!AL7="","",入力!AL7)</f>
        <v>０９０</v>
      </c>
      <c r="V16" s="13" t="str">
        <f>IF(入力!AK8="","",入力!AK8)</f>
        <v>２７６９</v>
      </c>
      <c r="W16" s="13" t="str">
        <f>IF(入力!AP8="","",入力!AP8)</f>
        <v>６６８２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渡邉</v>
      </c>
      <c r="D17" s="13" t="str">
        <f>IF(入力!E10="","",入力!E10)</f>
        <v>貴博</v>
      </c>
      <c r="E17" s="13" t="str">
        <f>IF(入力!C9="","",入力!C9)</f>
        <v>ワタナベ</v>
      </c>
      <c r="F17" s="13" t="str">
        <f>IF(入力!E9="","",入力!E9)</f>
        <v>タカヒロ</v>
      </c>
      <c r="G17" s="13">
        <f>IF(入力!G9="","",入力!G9)</f>
        <v>515069862</v>
      </c>
      <c r="H17" s="13" t="str">
        <f>IF(入力!J9="","",入力!J9)</f>
        <v/>
      </c>
      <c r="I17" s="13">
        <f>IF(入力!M9="","",入力!M9)</f>
        <v>417058</v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２５０</v>
      </c>
      <c r="S17" s="13" t="str">
        <f>IF(入力!W9="","",入力!W9)</f>
        <v>０８７１</v>
      </c>
      <c r="T17" s="13" t="str">
        <f>IF(入力!P10="","",入力!P10)</f>
        <v>小田原市下堀５９－１１</v>
      </c>
      <c r="U17" s="13" t="str">
        <f>IF(入力!AL9="","",入力!AL9)</f>
        <v>０９０</v>
      </c>
      <c r="V17" s="13" t="str">
        <f>IF(入力!AK10="","",入力!AK10)</f>
        <v>１６００</v>
      </c>
      <c r="W17" s="13" t="str">
        <f>IF(入力!AP10="","",入力!AP10)</f>
        <v>６０１２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加藤</v>
      </c>
      <c r="D20" s="13" t="str">
        <f>IF(入力!E12="","",入力!E12)</f>
        <v>一二三</v>
      </c>
      <c r="E20" s="13" t="str">
        <f>IF(入力!C11="","",入力!C11)</f>
        <v>カトウ</v>
      </c>
      <c r="F20" s="13" t="str">
        <f>IF(入力!E11="","",入力!E11)</f>
        <v>ヒフミ</v>
      </c>
      <c r="G20" s="13">
        <f>IF(入力!G11="","",入力!G11)</f>
        <v>515062109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78</v>
      </c>
      <c r="M20" s="13"/>
      <c r="N20" s="13"/>
      <c r="O20" s="13"/>
      <c r="P20" s="13"/>
      <c r="Q20" s="13"/>
      <c r="R20" s="13" t="str">
        <f>IF(入力!R11="","",入力!R11)</f>
        <v>２５０</v>
      </c>
      <c r="S20" s="13" t="str">
        <f>IF(入力!W11="","",入力!W11)</f>
        <v>０８７５</v>
      </c>
      <c r="T20" s="13" t="str">
        <f>IF(入力!P12="","",入力!P12)</f>
        <v>小田原市南鴨宮３－１３－１５</v>
      </c>
      <c r="U20" s="13" t="str">
        <f>IF(入力!AL11="","",入力!AL11)</f>
        <v>０７０</v>
      </c>
      <c r="V20" s="13" t="str">
        <f>IF(入力!AK12="","",入力!AK12)</f>
        <v>６９８６</v>
      </c>
      <c r="W20" s="13" t="str">
        <f>IF(入力!AP12="","",入力!AP12)</f>
        <v>０１３６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神保</v>
      </c>
      <c r="D22" s="13" t="str">
        <f>IF(入力!E16="","",入力!E16)</f>
        <v>哲也</v>
      </c>
      <c r="E22" s="13" t="str">
        <f>IF(入力!C15="","",入力!C15)</f>
        <v>ジンボ</v>
      </c>
      <c r="F22" s="13" t="str">
        <f>IF(入力!E15="","",入力!E15)</f>
        <v>テツヤ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090</v>
      </c>
      <c r="O22" s="13">
        <f>IF(入力!E21="","",入力!E21)</f>
        <v>2769</v>
      </c>
      <c r="P22" s="13">
        <f>IF(入力!G21="","",入力!G21)</f>
        <v>6682</v>
      </c>
      <c r="Q22" s="13"/>
      <c r="R22" s="13" t="str">
        <f>IF(入力!R15="","",入力!R15)</f>
        <v>２５０</v>
      </c>
      <c r="S22" s="13" t="str">
        <f>IF(入力!W15="","",入力!W15)</f>
        <v>０８７５</v>
      </c>
      <c r="T22" s="13" t="str">
        <f>IF(入力!P16="","",入力!P16)</f>
        <v>小田原市南鴨宮２－２４－４</v>
      </c>
      <c r="U22" s="13" t="str">
        <f>IF(入力!AL15="","",入力!AL15)</f>
        <v>０４６５</v>
      </c>
      <c r="V22" s="13" t="str">
        <f>IF(入力!AK16="","",入力!AK16)</f>
        <v>４９</v>
      </c>
      <c r="W22" s="13" t="str">
        <f>IF(入力!AP16="","",入力!AP16)</f>
        <v>３７６０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jin-banbina2007@tbz.t-com.ne.jp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中島</v>
      </c>
      <c r="D24" s="51" t="str">
        <f>VLOOKUP($B$51,$A$53:$F$352,4)</f>
        <v>幸芽</v>
      </c>
      <c r="E24" s="51" t="str">
        <f>VLOOKUP($B$51,$A$53:$F$352,5)</f>
        <v>ナカジマ</v>
      </c>
      <c r="F24" s="51" t="str">
        <f>VLOOKUP($B$51,$A$53:$F$352,6)</f>
        <v>ユメ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中島</v>
      </c>
      <c r="D53" s="13" t="str">
        <f>IF(入力!E26="","",入力!E26)</f>
        <v>幸芽</v>
      </c>
      <c r="E53" s="13" t="str">
        <f>IF(入力!C25="","",入力!C25)</f>
        <v>ナカジマ</v>
      </c>
      <c r="F53" s="13" t="str">
        <f>IF(入力!E25="","",入力!E25)</f>
        <v>ユメ</v>
      </c>
      <c r="G53" s="13">
        <f>IF(入力!M25="","",入力!M25)</f>
        <v>507503554</v>
      </c>
      <c r="H53" s="13" t="str">
        <f>IF(入力!I25="","",入力!I25)</f>
        <v>小田原市立早川小学校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</v>
      </c>
      <c r="D54" s="13" t="str">
        <f>IF(入力!E28="","",入力!E28)</f>
        <v>梅花</v>
      </c>
      <c r="E54" s="13" t="str">
        <f>IF(入力!C27="","",入力!C27)</f>
        <v>キン</v>
      </c>
      <c r="F54" s="13" t="str">
        <f>IF(入力!E27="","",入力!E27)</f>
        <v>メイカ</v>
      </c>
      <c r="G54" s="13">
        <f>IF(入力!M27="","",入力!M27)</f>
        <v>518022488</v>
      </c>
      <c r="H54" s="13" t="str">
        <f>IF(入力!I27="","",入力!I27)</f>
        <v>小田原市立酒匂小学校</v>
      </c>
      <c r="I54" s="13">
        <f>IF(入力!G27="","",入力!G27)</f>
        <v>6</v>
      </c>
      <c r="J54" s="13">
        <f>IF(入力!P27="","",入力!P27)</f>
        <v>163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平川</v>
      </c>
      <c r="D55" s="13" t="str">
        <f>IF(入力!E30="","",入力!E30)</f>
        <v>佳寿美</v>
      </c>
      <c r="E55" s="13" t="str">
        <f>IF(入力!C29="","",入力!C29)</f>
        <v>ヒラカワ</v>
      </c>
      <c r="F55" s="13" t="str">
        <f>IF(入力!E29="","",入力!E29)</f>
        <v>カスミ</v>
      </c>
      <c r="G55" s="13">
        <f>IF(入力!M29="","",入力!M29)</f>
        <v>519004957</v>
      </c>
      <c r="H55" s="13" t="str">
        <f>IF(入力!I29="","",入力!I29)</f>
        <v>小田原市立酒匂小学校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神蔵</v>
      </c>
      <c r="D56" s="13" t="str">
        <f>IF(入力!E32="","",入力!E32)</f>
        <v>那帆</v>
      </c>
      <c r="E56" s="13" t="str">
        <f>IF(入力!C31="","",入力!C31)</f>
        <v>カミクラ</v>
      </c>
      <c r="F56" s="13" t="str">
        <f>IF(入力!E31="","",入力!E31)</f>
        <v>ナホ</v>
      </c>
      <c r="G56" s="13">
        <f>IF(入力!M31="","",入力!M31)</f>
        <v>519004940</v>
      </c>
      <c r="H56" s="13" t="str">
        <f>IF(入力!I31="","",入力!I31)</f>
        <v>小田原市立富士見小学校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大内</v>
      </c>
      <c r="D57" s="13" t="str">
        <f>IF(入力!E34="","",入力!E34)</f>
        <v>稀穂</v>
      </c>
      <c r="E57" s="13" t="str">
        <f>IF(入力!C33="","",入力!C33)</f>
        <v>オオウチ</v>
      </c>
      <c r="F57" s="13" t="str">
        <f>IF(入力!E33="","",入力!E33)</f>
        <v>マホ</v>
      </c>
      <c r="G57" s="13">
        <f>IF(入力!M33="","",入力!M33)</f>
        <v>520765328</v>
      </c>
      <c r="H57" s="13" t="str">
        <f>IF(入力!I33="","",入力!I33)</f>
        <v>小田原市立早川小学校</v>
      </c>
      <c r="I57" s="13">
        <f>IF(入力!G33="","",入力!G33)</f>
        <v>6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橋本</v>
      </c>
      <c r="D58" s="13" t="str">
        <f>IF(入力!E36="","",入力!E36)</f>
        <v>莉妙</v>
      </c>
      <c r="E58" s="13" t="str">
        <f>IF(入力!C35="","",入力!C35)</f>
        <v>ハシモト</v>
      </c>
      <c r="F58" s="13" t="str">
        <f>IF(入力!E35="","",入力!E35)</f>
        <v>リタ</v>
      </c>
      <c r="G58" s="13">
        <f>IF(入力!M35="","",入力!M35)</f>
        <v>520765311</v>
      </c>
      <c r="H58" s="13" t="str">
        <f>IF(入力!I35="","",入力!I35)</f>
        <v>小田原市立早川小学校</v>
      </c>
      <c r="I58" s="13">
        <f>IF(入力!G35="","",入力!G35)</f>
        <v>6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我那覇</v>
      </c>
      <c r="D59" s="13" t="str">
        <f>IF(入力!E38="","",入力!E38)</f>
        <v>愛琳</v>
      </c>
      <c r="E59" s="13" t="str">
        <f>IF(入力!C37="","",入力!C37)</f>
        <v>ガナハ</v>
      </c>
      <c r="F59" s="13" t="str">
        <f>IF(入力!E37="","",入力!E37)</f>
        <v>マリン</v>
      </c>
      <c r="G59" s="13">
        <f>IF(入力!M37="","",入力!M37)</f>
        <v>521973883</v>
      </c>
      <c r="H59" s="13" t="str">
        <f>IF(入力!I37="","",入力!I37)</f>
        <v>小田原市立富士見小学校</v>
      </c>
      <c r="I59" s="13">
        <f>IF(入力!G37="","",入力!G37)</f>
        <v>6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小野澤</v>
      </c>
      <c r="D60" s="13" t="str">
        <f>IF(入力!E40="","",入力!E40)</f>
        <v>咲希</v>
      </c>
      <c r="E60" s="13" t="str">
        <f>IF(入力!C39="","",入力!C39)</f>
        <v>オノザワ</v>
      </c>
      <c r="F60" s="13" t="str">
        <f>IF(入力!E39="","",入力!E39)</f>
        <v>サキ</v>
      </c>
      <c r="G60" s="13">
        <f>IF(入力!M39="","",入力!M39)</f>
        <v>519004964</v>
      </c>
      <c r="H60" s="13" t="str">
        <f>IF(入力!I39="","",入力!I39)</f>
        <v>小田原市立前羽小学校</v>
      </c>
      <c r="I60" s="13">
        <f>IF(入力!G39="","",入力!G39)</f>
        <v>5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杉山</v>
      </c>
      <c r="D61" s="13" t="str">
        <f>IF(入力!E42="","",入力!E42)</f>
        <v>瑠菜</v>
      </c>
      <c r="E61" s="13" t="str">
        <f>IF(入力!C41="","",入力!C41)</f>
        <v>スギヤマ</v>
      </c>
      <c r="F61" s="13" t="str">
        <f>IF(入力!E41="","",入力!E41)</f>
        <v>ルナ</v>
      </c>
      <c r="G61" s="13">
        <f>IF(入力!M41="","",入力!M41)</f>
        <v>519004971</v>
      </c>
      <c r="H61" s="13" t="str">
        <f>IF(入力!I41="","",入力!I41)</f>
        <v>小田原市立富士見小学校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緑川</v>
      </c>
      <c r="D62" s="13" t="str">
        <f>IF(入力!E44="","",入力!E44)</f>
        <v>愛乃</v>
      </c>
      <c r="E62" s="13" t="str">
        <f>IF(入力!C43="","",入力!C43)</f>
        <v>ミドリカワ</v>
      </c>
      <c r="F62" s="13" t="str">
        <f>IF(入力!E43="","",入力!E43)</f>
        <v>アイナ</v>
      </c>
      <c r="G62" s="13">
        <f>IF(入力!M43="","",入力!M43)</f>
        <v>519004988</v>
      </c>
      <c r="H62" s="13" t="str">
        <f>IF(入力!I43="","",入力!I43)</f>
        <v>小田原市立富士見小学校</v>
      </c>
      <c r="I62" s="13">
        <f>IF(入力!G43="","",入力!G43)</f>
        <v>5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伊藤</v>
      </c>
      <c r="D63" s="13" t="str">
        <f>IF(入力!E46="","",入力!E46)</f>
        <v>結心</v>
      </c>
      <c r="E63" s="13" t="str">
        <f>IF(入力!C45="","",入力!C45)</f>
        <v>イトウ</v>
      </c>
      <c r="F63" s="13" t="str">
        <f>IF(入力!E45="","",入力!E45)</f>
        <v>ユウミ</v>
      </c>
      <c r="G63" s="13">
        <f>IF(入力!M45="","",入力!M45)</f>
        <v>519971372</v>
      </c>
      <c r="H63" s="13" t="str">
        <f>IF(入力!I45="","",入力!I45)</f>
        <v>小田原市立酒匂小学校</v>
      </c>
      <c r="I63" s="13">
        <f>IF(入力!G45="","",入力!G45)</f>
        <v>5</v>
      </c>
      <c r="J63" s="13">
        <f>IF(入力!P45="","",入力!P45)</f>
        <v>149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井出</v>
      </c>
      <c r="D64" s="13" t="str">
        <f>IF(入力!E48="","",入力!E48)</f>
        <v>明</v>
      </c>
      <c r="E64" s="13" t="str">
        <f>IF(入力!C47="","",入力!C47)</f>
        <v>イデ</v>
      </c>
      <c r="F64" s="13" t="str">
        <f>IF(入力!E47="","",入力!E47)</f>
        <v>メイカ</v>
      </c>
      <c r="G64" s="13">
        <f>IF(入力!M47="","",入力!M47)</f>
        <v>521973890</v>
      </c>
      <c r="H64" s="13" t="str">
        <f>IF(入力!I47="","",入力!I47)</f>
        <v>小田原市立酒匂小学校</v>
      </c>
      <c r="I64" s="13">
        <f>IF(入力!G47="","",入力!G47)</f>
        <v>5</v>
      </c>
      <c r="J64" s="13">
        <f>IF(入力!P47="","",入力!P47)</f>
        <v>143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Hewlett-Packard Company</cp:lastModifiedBy>
  <cp:lastPrinted>2022-11-02T01:31:27Z</cp:lastPrinted>
  <dcterms:created xsi:type="dcterms:W3CDTF">2014-04-05T09:56:00Z</dcterms:created>
  <dcterms:modified xsi:type="dcterms:W3CDTF">2022-11-03T11:02:44Z</dcterms:modified>
</cp:coreProperties>
</file>