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hcz\Desktop\昭和男子\令和４年度昭和男子\関東大会\"/>
    </mc:Choice>
  </mc:AlternateContent>
  <xr:revisionPtr revIDLastSave="0" documentId="13_ncr:1_{726E1139-BFBA-4AAE-8D98-90847A997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8" l="1"/>
  <c r="C19" i="8"/>
  <c r="B62" i="10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H20" i="10"/>
  <c r="H19" i="10"/>
  <c r="E20" i="10"/>
  <c r="E1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H18" i="10" s="1"/>
  <c r="E56" i="9"/>
  <c r="K17" i="10" s="1"/>
  <c r="E54" i="9"/>
  <c r="K16" i="10" s="1"/>
  <c r="E52" i="9"/>
  <c r="H15" i="10" s="1"/>
  <c r="E50" i="9"/>
  <c r="E14" i="10" s="1"/>
  <c r="E48" i="9"/>
  <c r="E46" i="9"/>
  <c r="E44" i="9"/>
  <c r="H11" i="10" s="1"/>
  <c r="E42" i="9"/>
  <c r="K10" i="10" s="1"/>
  <c r="E40" i="9"/>
  <c r="E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K18" i="10" l="1"/>
  <c r="K39" i="10"/>
  <c r="B39" i="10"/>
  <c r="H60" i="10"/>
  <c r="K60" i="10"/>
  <c r="H39" i="10"/>
  <c r="B18" i="10"/>
  <c r="B60" i="10"/>
  <c r="E39" i="10"/>
  <c r="E60" i="10"/>
  <c r="E18" i="10"/>
  <c r="H17" i="10"/>
  <c r="E59" i="10"/>
  <c r="K59" i="10"/>
  <c r="H38" i="10"/>
  <c r="B38" i="10"/>
  <c r="B17" i="10"/>
  <c r="B59" i="10"/>
  <c r="H59" i="10"/>
  <c r="K38" i="10"/>
  <c r="E38" i="10"/>
  <c r="E17" i="10"/>
  <c r="H16" i="10"/>
  <c r="E16" i="10"/>
  <c r="H58" i="10"/>
  <c r="B37" i="10"/>
  <c r="K37" i="10"/>
  <c r="E58" i="10"/>
  <c r="E37" i="10"/>
  <c r="K58" i="10"/>
  <c r="B16" i="10"/>
  <c r="B58" i="10"/>
  <c r="H37" i="10"/>
  <c r="K15" i="10"/>
  <c r="K57" i="10"/>
  <c r="E36" i="10"/>
  <c r="E57" i="10"/>
  <c r="K36" i="10"/>
  <c r="H57" i="10"/>
  <c r="H36" i="10"/>
  <c r="B15" i="10"/>
  <c r="B36" i="10"/>
  <c r="B57" i="10"/>
  <c r="E15" i="10"/>
  <c r="K14" i="10"/>
  <c r="H14" i="10"/>
  <c r="E35" i="10"/>
  <c r="K56" i="10"/>
  <c r="B56" i="10"/>
  <c r="H35" i="10"/>
  <c r="K35" i="10"/>
  <c r="H56" i="10"/>
  <c r="E56" i="10"/>
  <c r="B14" i="10"/>
  <c r="B35" i="10"/>
  <c r="B13" i="10"/>
  <c r="B34" i="10"/>
  <c r="B55" i="10"/>
  <c r="K55" i="10"/>
  <c r="H55" i="10"/>
  <c r="E34" i="10"/>
  <c r="E55" i="10"/>
  <c r="H34" i="10"/>
  <c r="K34" i="10"/>
  <c r="E13" i="10"/>
  <c r="H13" i="10"/>
  <c r="K13" i="10"/>
  <c r="E33" i="10"/>
  <c r="B33" i="10"/>
  <c r="B12" i="10"/>
  <c r="B54" i="10"/>
  <c r="K54" i="10"/>
  <c r="K33" i="10"/>
  <c r="H33" i="10"/>
  <c r="E54" i="10"/>
  <c r="H54" i="10"/>
  <c r="E12" i="10"/>
  <c r="K12" i="10"/>
  <c r="H12" i="10"/>
  <c r="E11" i="10"/>
  <c r="K53" i="10"/>
  <c r="B32" i="10"/>
  <c r="B11" i="10"/>
  <c r="H53" i="10"/>
  <c r="B53" i="10"/>
  <c r="K32" i="10"/>
  <c r="H32" i="10"/>
  <c r="E32" i="10"/>
  <c r="E53" i="10"/>
  <c r="K11" i="10"/>
  <c r="H10" i="10"/>
  <c r="K31" i="10"/>
  <c r="B31" i="10"/>
  <c r="H31" i="10"/>
  <c r="E52" i="10"/>
  <c r="H52" i="10"/>
  <c r="B10" i="10"/>
  <c r="K52" i="10"/>
  <c r="B52" i="10"/>
  <c r="E31" i="10"/>
  <c r="E10" i="10"/>
  <c r="K9" i="10"/>
  <c r="H9" i="10"/>
  <c r="E51" i="10"/>
  <c r="K51" i="10"/>
  <c r="B30" i="10"/>
  <c r="B51" i="10"/>
  <c r="K30" i="10"/>
  <c r="B9" i="10"/>
  <c r="H51" i="10"/>
  <c r="E30" i="10"/>
  <c r="H30" i="10"/>
  <c r="K8" i="10"/>
  <c r="E8" i="10"/>
  <c r="H50" i="10"/>
  <c r="B29" i="10"/>
  <c r="K29" i="10"/>
  <c r="K50" i="10"/>
  <c r="B50" i="10"/>
  <c r="E50" i="10"/>
  <c r="E29" i="10"/>
  <c r="B8" i="10"/>
  <c r="H29" i="10"/>
  <c r="K7" i="10"/>
  <c r="H7" i="10"/>
  <c r="H49" i="10"/>
  <c r="H28" i="10"/>
  <c r="E28" i="10"/>
  <c r="E49" i="10"/>
  <c r="B7" i="10"/>
  <c r="B49" i="10"/>
  <c r="K28" i="10"/>
  <c r="K49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<sst xmlns="http://schemas.openxmlformats.org/spreadsheetml/2006/main" count="419" uniqueCount="246">
  <si>
    <t>都道府県</t>
    <rPh sb="0" eb="4">
      <t>トドウフケン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</si>
  <si>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</si>
  <si>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</si>
  <si>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〒</t>
    <phoneticPr fontId="1"/>
  </si>
  <si>
    <t>―</t>
    <phoneticPr fontId="1"/>
  </si>
  <si>
    <t>（</t>
    <phoneticPr fontId="1"/>
  </si>
  <si>
    <t>）</t>
    <phoneticPr fontId="1"/>
  </si>
  <si>
    <t>―</t>
    <phoneticPr fontId="1"/>
  </si>
  <si>
    <t>Tourney標準シート</t>
    <rPh sb="7" eb="9">
      <t>ヒョウジュン</t>
    </rPh>
    <phoneticPr fontId="1"/>
  </si>
  <si>
    <t>ver</t>
    <phoneticPr fontId="1"/>
  </si>
  <si>
    <t>作成</t>
    <rPh sb="0" eb="2">
      <t>サクセイ</t>
    </rPh>
    <phoneticPr fontId="1"/>
  </si>
  <si>
    <t>作成日</t>
    <rPh sb="0" eb="3">
      <t>サクセイビ</t>
    </rPh>
    <phoneticPr fontId="1"/>
  </si>
  <si>
    <t>修正</t>
    <rPh sb="0" eb="2">
      <t>シュウセイ</t>
    </rPh>
    <phoneticPr fontId="1"/>
  </si>
  <si>
    <t>修正日</t>
    <rPh sb="0" eb="3">
      <t>シュウセイビ</t>
    </rPh>
    <phoneticPr fontId="1"/>
  </si>
  <si>
    <t>河部誠一</t>
    <rPh sb="0" eb="2">
      <t>カワベ</t>
    </rPh>
    <rPh sb="2" eb="4">
      <t>セイイチ</t>
    </rPh>
    <phoneticPr fontId="1"/>
  </si>
  <si>
    <t>大会名</t>
    <rPh sb="0" eb="3">
      <t>タイカイメイ</t>
    </rPh>
    <phoneticPr fontId="1"/>
  </si>
  <si>
    <t>男女</t>
    <rPh sb="0" eb="2">
      <t>ダンジョ</t>
    </rPh>
    <phoneticPr fontId="1"/>
  </si>
  <si>
    <t>購入部数</t>
    <rPh sb="0" eb="2">
      <t>コウニュウ</t>
    </rPh>
    <rPh sb="2" eb="4">
      <t>ブスウ</t>
    </rPh>
    <phoneticPr fontId="1"/>
  </si>
  <si>
    <t>チーム名</t>
    <rPh sb="3" eb="4">
      <t>メイ</t>
    </rPh>
    <phoneticPr fontId="1"/>
  </si>
  <si>
    <t>チーム名よみ</t>
    <rPh sb="3" eb="4">
      <t>メイ</t>
    </rPh>
    <phoneticPr fontId="1"/>
  </si>
  <si>
    <t>ブロック・支部</t>
    <rPh sb="5" eb="7">
      <t>シブ</t>
    </rPh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</si>
  <si>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</si>
  <si>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2">
      <t>ユウビン</t>
    </rPh>
    <rPh sb="2" eb="4">
      <t>バンゴウ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</si>
  <si>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</si>
  <si>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</si>
  <si>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</si>
  <si>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</si>
  <si>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電話番号3</t>
    <rPh sb="0" eb="2">
      <t>デンワ</t>
    </rPh>
    <rPh sb="2" eb="4">
      <t>バンゴウ</t>
    </rPh>
    <phoneticPr fontId="1"/>
  </si>
  <si>
    <t>ファックス3</t>
  </si>
  <si>
    <t>学校長名</t>
    <rPh sb="0" eb="3">
      <t>ガッコウチョウ</t>
    </rPh>
    <rPh sb="3" eb="4">
      <t>メイ</t>
    </rPh>
    <phoneticPr fontId="1"/>
  </si>
  <si>
    <t>最寄り駅路線</t>
    <rPh sb="0" eb="2">
      <t>モヨ</t>
    </rPh>
    <rPh sb="3" eb="4">
      <t>エキ</t>
    </rPh>
    <rPh sb="4" eb="6">
      <t>ロセン</t>
    </rPh>
    <phoneticPr fontId="1"/>
  </si>
  <si>
    <t>最寄り駅</t>
    <rPh sb="0" eb="2">
      <t>モヨ</t>
    </rPh>
    <rPh sb="3" eb="4">
      <t>エキ</t>
    </rPh>
    <phoneticPr fontId="1"/>
  </si>
  <si>
    <t>役職</t>
    <rPh sb="0" eb="2">
      <t>ヤクショク</t>
    </rPh>
    <phoneticPr fontId="1"/>
  </si>
  <si>
    <t>スタッフ姓</t>
    <rPh sb="4" eb="5">
      <t>セイ</t>
    </rPh>
    <phoneticPr fontId="1"/>
  </si>
  <si>
    <t>スタッフ名</t>
    <rPh sb="4" eb="5">
      <t>メイ</t>
    </rPh>
    <phoneticPr fontId="1"/>
  </si>
  <si>
    <t>スタッフ姓よみ</t>
    <rPh sb="4" eb="5">
      <t>セイ</t>
    </rPh>
    <phoneticPr fontId="1"/>
  </si>
  <si>
    <t>スタッフ名よみ</t>
    <rPh sb="4" eb="5">
      <t>ナ</t>
    </rPh>
    <phoneticPr fontId="1"/>
  </si>
  <si>
    <t>JVA番号</t>
    <rPh sb="3" eb="5">
      <t>バンゴウ</t>
    </rPh>
    <phoneticPr fontId="1"/>
  </si>
  <si>
    <t>資格番号1</t>
    <rPh sb="0" eb="2">
      <t>シカク</t>
    </rPh>
    <rPh sb="2" eb="4">
      <t>バンゴウ</t>
    </rPh>
    <phoneticPr fontId="1"/>
  </si>
  <si>
    <t>資格番号2</t>
    <rPh sb="0" eb="2">
      <t>シカク</t>
    </rPh>
    <rPh sb="2" eb="4">
      <t>バンゴウ</t>
    </rPh>
    <phoneticPr fontId="1"/>
  </si>
  <si>
    <t>資格番号3</t>
    <rPh sb="0" eb="2">
      <t>シカク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</si>
  <si>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</si>
  <si>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</si>
  <si>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携帯1</t>
    <rPh sb="0" eb="2">
      <t>ケイタイ</t>
    </rPh>
    <phoneticPr fontId="1"/>
  </si>
  <si>
    <t>携帯2</t>
    <rPh sb="0" eb="2">
      <t>ケイタイ</t>
    </rPh>
    <phoneticPr fontId="1"/>
  </si>
  <si>
    <t>携帯3</t>
    <rPh sb="0" eb="2">
      <t>ケイタイ</t>
    </rPh>
    <phoneticPr fontId="1"/>
  </si>
  <si>
    <t>外部・教職員</t>
    <rPh sb="0" eb="2">
      <t>ガイブ</t>
    </rPh>
    <rPh sb="3" eb="6">
      <t>キョウショクイン</t>
    </rPh>
    <phoneticPr fontId="1"/>
  </si>
  <si>
    <t>住所</t>
    <rPh sb="0" eb="2">
      <t>ジュウショ</t>
    </rPh>
    <phoneticPr fontId="1"/>
  </si>
  <si>
    <t>電話1</t>
    <rPh sb="0" eb="2">
      <t>デンワ</t>
    </rPh>
    <phoneticPr fontId="1"/>
  </si>
  <si>
    <t>電話2</t>
    <rPh sb="0" eb="2">
      <t>デンワ</t>
    </rPh>
    <phoneticPr fontId="1"/>
  </si>
  <si>
    <t>電話3</t>
    <rPh sb="0" eb="2">
      <t>デンワ</t>
    </rPh>
    <phoneticPr fontId="1"/>
  </si>
  <si>
    <t>監督</t>
    <rPh sb="0" eb="2">
      <t>カントク</t>
    </rPh>
    <phoneticPr fontId="1"/>
  </si>
  <si>
    <t>部長</t>
    <rPh sb="0" eb="2">
      <t>ブチョウ</t>
    </rPh>
    <phoneticPr fontId="1"/>
  </si>
  <si>
    <t>連絡・申込責任者</t>
    <rPh sb="0" eb="2">
      <t>レンラク</t>
    </rPh>
    <rPh sb="3" eb="5">
      <t>モウシコミ</t>
    </rPh>
    <rPh sb="5" eb="8">
      <t>セキニンシャ</t>
    </rPh>
    <phoneticPr fontId="1"/>
  </si>
  <si>
    <t>帯同員</t>
    <rPh sb="0" eb="2">
      <t>タイドウ</t>
    </rPh>
    <rPh sb="2" eb="3">
      <t>イン</t>
    </rPh>
    <phoneticPr fontId="1"/>
  </si>
  <si>
    <t>キャプテン</t>
    <phoneticPr fontId="1"/>
  </si>
  <si>
    <t>選手No.</t>
    <rPh sb="0" eb="2">
      <t>センシュ</t>
    </rPh>
    <phoneticPr fontId="1"/>
  </si>
  <si>
    <t>選手姓</t>
    <rPh sb="2" eb="3">
      <t>セイ</t>
    </rPh>
    <phoneticPr fontId="1"/>
  </si>
  <si>
    <t>選手名</t>
    <rPh sb="2" eb="3">
      <t>メイ</t>
    </rPh>
    <phoneticPr fontId="1"/>
  </si>
  <si>
    <t>選手姓よみ</t>
    <rPh sb="2" eb="3">
      <t>セイ</t>
    </rPh>
    <phoneticPr fontId="1"/>
  </si>
  <si>
    <t>選手名よみ</t>
    <rPh sb="2" eb="3">
      <t>ナ</t>
    </rPh>
    <phoneticPr fontId="1"/>
  </si>
  <si>
    <t>学校名</t>
    <rPh sb="0" eb="2">
      <t>ガッコウ</t>
    </rPh>
    <rPh sb="2" eb="3">
      <t>メイ</t>
    </rPh>
    <phoneticPr fontId="1"/>
  </si>
  <si>
    <t>身長</t>
    <rPh sb="0" eb="2">
      <t>シンチョウ</t>
    </rPh>
    <phoneticPr fontId="1"/>
  </si>
  <si>
    <t>出身校</t>
    <rPh sb="0" eb="2">
      <t>シュッシン</t>
    </rPh>
    <rPh sb="2" eb="3">
      <t>コウ</t>
    </rPh>
    <phoneticPr fontId="1"/>
  </si>
  <si>
    <t>掲載可否</t>
    <rPh sb="0" eb="2">
      <t>ケイサイ</t>
    </rPh>
    <rPh sb="2" eb="4">
      <t>カヒ</t>
    </rPh>
    <phoneticPr fontId="1"/>
  </si>
  <si>
    <t>ver</t>
    <phoneticPr fontId="1"/>
  </si>
  <si>
    <t>コメント</t>
    <phoneticPr fontId="1"/>
  </si>
  <si>
    <t>チームID</t>
    <phoneticPr fontId="1"/>
  </si>
  <si>
    <t>ファックス1</t>
    <phoneticPr fontId="1"/>
  </si>
  <si>
    <t>ファックス2</t>
    <phoneticPr fontId="1"/>
  </si>
  <si>
    <t>スタッフNo.</t>
    <phoneticPr fontId="1"/>
  </si>
  <si>
    <t>メール</t>
    <phoneticPr fontId="1"/>
  </si>
  <si>
    <t>コーチ1</t>
    <phoneticPr fontId="1"/>
  </si>
  <si>
    <t>コーチ2</t>
    <phoneticPr fontId="1"/>
  </si>
  <si>
    <t>トレーナー</t>
    <phoneticPr fontId="1"/>
  </si>
  <si>
    <t>マネージャー</t>
    <phoneticPr fontId="1"/>
  </si>
  <si>
    <t>男子</t>
  </si>
  <si>
    <t>女子</t>
  </si>
  <si>
    <t>男女混合</t>
  </si>
  <si>
    <t>最寄駅</t>
    <rPh sb="0" eb="3">
      <t>モヨリエキ</t>
    </rPh>
    <phoneticPr fontId="1"/>
  </si>
  <si>
    <t>自宅住所</t>
    <rPh sb="0" eb="2">
      <t>ジタク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</si>
  <si>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</si>
  <si>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チーム所在地(市郡区)</t>
    <phoneticPr fontId="1"/>
  </si>
  <si>
    <t>身長(cm)</t>
    <rPh sb="0" eb="2">
      <t>シンチョウ</t>
    </rPh>
    <phoneticPr fontId="1"/>
  </si>
  <si>
    <t>購入部数</t>
    <rPh sb="0" eb="2">
      <t>コウニュウ</t>
    </rPh>
    <rPh sb="2" eb="4">
      <t>ブスウ</t>
    </rPh>
    <phoneticPr fontId="1"/>
  </si>
  <si>
    <t>苗字</t>
    <rPh sb="0" eb="2">
      <t>ミョウジ</t>
    </rPh>
    <phoneticPr fontId="1"/>
  </si>
  <si>
    <t>名前</t>
    <rPh sb="0" eb="2">
      <t>ナマエ</t>
    </rPh>
    <phoneticPr fontId="1"/>
  </si>
  <si>
    <t>ミョウジ</t>
    <phoneticPr fontId="1"/>
  </si>
  <si>
    <t>ナマエ</t>
    <phoneticPr fontId="1"/>
  </si>
  <si>
    <t>ミョウジ
苗字</t>
    <rPh sb="5" eb="7">
      <t>ミョウジ</t>
    </rPh>
    <phoneticPr fontId="1"/>
  </si>
  <si>
    <t>ナマエ
名前</t>
    <rPh sb="4" eb="6">
      <t>ナマエ</t>
    </rPh>
    <phoneticPr fontId="1"/>
  </si>
  <si>
    <t>学校ID</t>
    <rPh sb="0" eb="2">
      <t>ガッコウ</t>
    </rPh>
    <phoneticPr fontId="1"/>
  </si>
  <si>
    <t>MRSチームID(混合用)</t>
    <rPh sb="9" eb="11">
      <t>コンゴウ</t>
    </rPh>
    <rPh sb="11" eb="12">
      <t>ヨウ</t>
    </rPh>
    <phoneticPr fontId="1"/>
  </si>
  <si>
    <t>チームID(大会プログラム用)</t>
    <rPh sb="6" eb="8">
      <t>タイカイ</t>
    </rPh>
    <rPh sb="13" eb="14">
      <t>ヨウ</t>
    </rPh>
    <phoneticPr fontId="1"/>
  </si>
  <si>
    <t>コメント文字数</t>
    <rPh sb="4" eb="7">
      <t>モジスウ</t>
    </rPh>
    <phoneticPr fontId="1"/>
  </si>
  <si>
    <t>チーム名</t>
    <rPh sb="3" eb="4">
      <t>メイ</t>
    </rPh>
    <phoneticPr fontId="1"/>
  </si>
  <si>
    <t>年齢</t>
    <rPh sb="0" eb="2">
      <t>ネンレイ</t>
    </rPh>
    <phoneticPr fontId="1"/>
  </si>
  <si>
    <t>（</t>
    <phoneticPr fontId="1"/>
  </si>
  <si>
    <t>）</t>
    <phoneticPr fontId="1"/>
  </si>
  <si>
    <t>―</t>
    <phoneticPr fontId="1"/>
  </si>
  <si>
    <t>JVA番号1</t>
    <rPh sb="3" eb="5">
      <t>バンゴウ</t>
    </rPh>
    <phoneticPr fontId="1"/>
  </si>
  <si>
    <t>キャプテン</t>
    <phoneticPr fontId="1"/>
  </si>
  <si>
    <t>選手No</t>
    <rPh sb="0" eb="2">
      <t>センシュ</t>
    </rPh>
    <phoneticPr fontId="1"/>
  </si>
  <si>
    <t>キャプテン選手No</t>
    <rPh sb="5" eb="7">
      <t>センシュ</t>
    </rPh>
    <phoneticPr fontId="1"/>
  </si>
  <si>
    <t>都道府県名</t>
    <rPh sb="0" eb="5">
      <t>トドウフケンメイ</t>
    </rPh>
    <phoneticPr fontId="1"/>
  </si>
  <si>
    <t>東京都</t>
    <rPh sb="0" eb="3">
      <t>トウキョウト</t>
    </rPh>
    <phoneticPr fontId="1"/>
  </si>
  <si>
    <t>神奈川県</t>
    <rPh sb="0" eb="3">
      <t>カナガワ</t>
    </rPh>
    <rPh sb="3" eb="4">
      <t>ケン</t>
    </rPh>
    <phoneticPr fontId="1"/>
  </si>
  <si>
    <t>埼玉県</t>
    <rPh sb="0" eb="2">
      <t>サイタマ</t>
    </rPh>
    <rPh sb="2" eb="3">
      <t>ケン</t>
    </rPh>
    <phoneticPr fontId="1"/>
  </si>
  <si>
    <t>茨城県</t>
    <rPh sb="0" eb="2">
      <t>イバラギ</t>
    </rPh>
    <rPh sb="2" eb="3">
      <t>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</si>
  <si>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</si>
  <si>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</si>
  <si>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千葉県</t>
    <rPh sb="0" eb="3">
      <t>チバケン</t>
    </rPh>
    <phoneticPr fontId="1"/>
  </si>
  <si>
    <t>山梨県</t>
    <rPh sb="0" eb="2">
      <t>ヤマナシ</t>
    </rPh>
    <rPh sb="2" eb="3">
      <t>ケン</t>
    </rPh>
    <phoneticPr fontId="1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</si>
  <si>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1"/>
  </si>
  <si>
    <t>関東小学生バレーボール大会参加申込書</t>
    <rPh sb="0" eb="2">
      <t>カントウ</t>
    </rPh>
    <phoneticPr fontId="1"/>
  </si>
  <si>
    <t>都道府県</t>
    <phoneticPr fontId="1"/>
  </si>
  <si>
    <t>バレーボール協会会長　殿</t>
  </si>
  <si>
    <t>第</t>
    <rPh sb="0" eb="1">
      <t>ダイ</t>
    </rPh>
    <phoneticPr fontId="1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</si>
  <si>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1"/>
  </si>
  <si>
    <t>チーム名
＆
チームID</t>
    <rPh sb="3" eb="4">
      <t>ナ</t>
    </rPh>
    <phoneticPr fontId="1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</si>
  <si>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1"/>
  </si>
  <si>
    <t>チーム
所在地</t>
    <rPh sb="4" eb="7">
      <t>ショザイチ</t>
    </rPh>
    <phoneticPr fontId="1"/>
  </si>
  <si>
    <t>最寄駅</t>
    <rPh sb="0" eb="2">
      <t>モヨ</t>
    </rPh>
    <rPh sb="2" eb="3">
      <t>エキ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</si>
  <si>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</si>
  <si>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</si>
  <si>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監　　　督</t>
    <rPh sb="0" eb="1">
      <t>ラン</t>
    </rPh>
    <rPh sb="4" eb="5">
      <t>ヨシ</t>
    </rPh>
    <phoneticPr fontId="1"/>
  </si>
  <si>
    <t>コ　ー　チ</t>
    <phoneticPr fontId="1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</si>
  <si>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1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</si>
  <si>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1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</si>
  <si>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1"/>
  </si>
  <si>
    <t>監　　督</t>
    <rPh sb="0" eb="1">
      <t>ラン</t>
    </rPh>
    <rPh sb="3" eb="4">
      <t>ヨシ</t>
    </rPh>
    <phoneticPr fontId="1"/>
  </si>
  <si>
    <t>携帯
番号</t>
    <rPh sb="0" eb="2">
      <t>ケイタイ</t>
    </rPh>
    <rPh sb="3" eb="5">
      <t>バンゴウ</t>
    </rPh>
    <phoneticPr fontId="1"/>
  </si>
  <si>
    <t>連絡
責任者</t>
    <rPh sb="0" eb="2">
      <t>レンラク</t>
    </rPh>
    <rPh sb="3" eb="6">
      <t>セキニンシャ</t>
    </rPh>
    <phoneticPr fontId="1"/>
  </si>
  <si>
    <t>E-mail</t>
    <phoneticPr fontId="1"/>
  </si>
  <si>
    <t>選手名簿</t>
    <rPh sb="0" eb="2">
      <t>センシュ</t>
    </rPh>
    <rPh sb="2" eb="4">
      <t>メイボ</t>
    </rPh>
    <phoneticPr fontId="1"/>
  </si>
  <si>
    <t>（キャプテンの背番号を○で囲ってください。）</t>
    <rPh sb="7" eb="10">
      <t>セバンゴウ</t>
    </rPh>
    <rPh sb="13" eb="14">
      <t>カコ</t>
    </rPh>
    <phoneticPr fontId="1"/>
  </si>
  <si>
    <t>氏　　　名</t>
    <rPh sb="0" eb="1">
      <t>シ</t>
    </rPh>
    <rPh sb="4" eb="5">
      <t>メイ</t>
    </rPh>
    <phoneticPr fontId="1"/>
  </si>
  <si>
    <t>学　校　名</t>
    <phoneticPr fontId="1"/>
  </si>
  <si>
    <t>Ｉ　Ｄ　番　号</t>
    <phoneticPr fontId="1"/>
  </si>
  <si>
    <t>身　長</t>
    <rPh sb="0" eb="1">
      <t>ミ</t>
    </rPh>
    <rPh sb="2" eb="3">
      <t>チョウ</t>
    </rPh>
    <phoneticPr fontId="1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</si>
  <si>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1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</si>
  <si>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1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</si>
  <si>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1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</si>
  <si>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1"/>
  </si>
  <si>
    <t>申込責任者</t>
    <rPh sb="0" eb="5">
      <t>モウシコミセキニンシャ</t>
    </rPh>
    <phoneticPr fontId="1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</si>
  <si>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1"/>
  </si>
  <si>
    <t>チーム名</t>
    <rPh sb="3" eb="4">
      <t>めい</t>
    </rPh>
    <phoneticPr fontId="1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</si>
  <si>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1" type="Hiragana" alignment="distributed"/>
  </si>
  <si>
    <t>氏名</t>
    <rPh sb="0" eb="2">
      <t>しめい</t>
    </rPh>
    <phoneticPr fontId="1" type="Hiragana" alignment="distributed"/>
  </si>
  <si>
    <t>メールアドレス</t>
    <phoneticPr fontId="1"/>
  </si>
  <si>
    <t>2022 年    月      日</t>
    <phoneticPr fontId="7"/>
  </si>
  <si>
    <t>昭和男子バレーボールスポーツ少年団</t>
    <rPh sb="0" eb="4">
      <t>ショウワダンシ</t>
    </rPh>
    <rPh sb="14" eb="17">
      <t>ショウネンダン</t>
    </rPh>
    <phoneticPr fontId="1"/>
  </si>
  <si>
    <t>ｼｮｳﾜﾀﾞﾝｼﾊﾞﾚｰﾎﾞｰﾙｽﾎﾟｰﾂｼｮｳﾈﾝﾀﾞﾝ</t>
    <phoneticPr fontId="1"/>
  </si>
  <si>
    <t>身延</t>
    <rPh sb="0" eb="2">
      <t>ミノブ</t>
    </rPh>
    <phoneticPr fontId="1"/>
  </si>
  <si>
    <t>常永</t>
    <rPh sb="0" eb="2">
      <t>ジョウエイ</t>
    </rPh>
    <phoneticPr fontId="1"/>
  </si>
  <si>
    <t>高谷</t>
    <rPh sb="0" eb="2">
      <t>タカタニ</t>
    </rPh>
    <phoneticPr fontId="1"/>
  </si>
  <si>
    <t>久志</t>
    <rPh sb="0" eb="2">
      <t>ヒサシ</t>
    </rPh>
    <phoneticPr fontId="1"/>
  </si>
  <si>
    <t>高田</t>
    <rPh sb="0" eb="2">
      <t>タカダ</t>
    </rPh>
    <phoneticPr fontId="1"/>
  </si>
  <si>
    <t>泰子</t>
    <rPh sb="0" eb="2">
      <t>ヤスコ</t>
    </rPh>
    <phoneticPr fontId="1"/>
  </si>
  <si>
    <t>百合子</t>
    <rPh sb="0" eb="3">
      <t>ユリコ</t>
    </rPh>
    <phoneticPr fontId="1"/>
  </si>
  <si>
    <t>409</t>
    <phoneticPr fontId="1"/>
  </si>
  <si>
    <t>3866</t>
    <phoneticPr fontId="1"/>
  </si>
  <si>
    <t>山梨県中巨摩郡昭和町西条224-1</t>
    <rPh sb="0" eb="3">
      <t>ヤマナシケン</t>
    </rPh>
    <rPh sb="3" eb="7">
      <t>ナカコマグン</t>
    </rPh>
    <rPh sb="7" eb="10">
      <t>ショウワチョウ</t>
    </rPh>
    <rPh sb="10" eb="12">
      <t>サイジョウ</t>
    </rPh>
    <phoneticPr fontId="1"/>
  </si>
  <si>
    <t>3862</t>
    <phoneticPr fontId="1"/>
  </si>
  <si>
    <t>山梨県中巨摩郡昭和町上河東1273-6</t>
    <rPh sb="0" eb="3">
      <t>ヤマナシケン</t>
    </rPh>
    <rPh sb="3" eb="7">
      <t>ナカコマグン</t>
    </rPh>
    <rPh sb="7" eb="10">
      <t>ショウワチョウ</t>
    </rPh>
    <rPh sb="10" eb="11">
      <t>カミ</t>
    </rPh>
    <rPh sb="11" eb="13">
      <t>カワトウ</t>
    </rPh>
    <phoneticPr fontId="1"/>
  </si>
  <si>
    <t>090</t>
    <phoneticPr fontId="1"/>
  </si>
  <si>
    <t>8893</t>
    <phoneticPr fontId="1"/>
  </si>
  <si>
    <t>0029</t>
    <phoneticPr fontId="1"/>
  </si>
  <si>
    <t>7332</t>
    <phoneticPr fontId="1"/>
  </si>
  <si>
    <t>3705</t>
    <phoneticPr fontId="1"/>
  </si>
  <si>
    <t>2742</t>
    <phoneticPr fontId="1"/>
  </si>
  <si>
    <t>4580</t>
    <phoneticPr fontId="1"/>
  </si>
  <si>
    <t>090</t>
    <phoneticPr fontId="1"/>
  </si>
  <si>
    <t>男</t>
    <rPh sb="0" eb="1">
      <t>オトコ</t>
    </rPh>
    <phoneticPr fontId="1"/>
  </si>
  <si>
    <t>①</t>
    <phoneticPr fontId="1"/>
  </si>
  <si>
    <t>成島</t>
    <rPh sb="0" eb="2">
      <t>ナルシマ</t>
    </rPh>
    <phoneticPr fontId="1"/>
  </si>
  <si>
    <t>虎王</t>
    <rPh sb="0" eb="2">
      <t>コオウ</t>
    </rPh>
    <phoneticPr fontId="1"/>
  </si>
  <si>
    <t>ナルシマ</t>
    <phoneticPr fontId="1"/>
  </si>
  <si>
    <t>コオ</t>
    <phoneticPr fontId="1"/>
  </si>
  <si>
    <t>タナカ</t>
    <phoneticPr fontId="1"/>
  </si>
  <si>
    <t>ダン</t>
    <phoneticPr fontId="1"/>
  </si>
  <si>
    <t>田中</t>
    <rPh sb="0" eb="2">
      <t>タナカ</t>
    </rPh>
    <phoneticPr fontId="1"/>
  </si>
  <si>
    <t>暖</t>
    <rPh sb="0" eb="1">
      <t>ダン</t>
    </rPh>
    <phoneticPr fontId="1"/>
  </si>
  <si>
    <t>タカタニ</t>
    <phoneticPr fontId="1"/>
  </si>
  <si>
    <t>レン</t>
    <phoneticPr fontId="1"/>
  </si>
  <si>
    <t>高谷</t>
    <rPh sb="0" eb="2">
      <t>タカタニ</t>
    </rPh>
    <phoneticPr fontId="1"/>
  </si>
  <si>
    <t>志</t>
    <rPh sb="0" eb="1">
      <t>ココロザシ</t>
    </rPh>
    <phoneticPr fontId="1"/>
  </si>
  <si>
    <t>シラハマ</t>
    <phoneticPr fontId="1"/>
  </si>
  <si>
    <t>レント</t>
    <phoneticPr fontId="1"/>
  </si>
  <si>
    <t>白濱</t>
    <rPh sb="0" eb="2">
      <t>シラハマ</t>
    </rPh>
    <phoneticPr fontId="1"/>
  </si>
  <si>
    <t>蓮兎</t>
    <rPh sb="0" eb="2">
      <t>レント</t>
    </rPh>
    <phoneticPr fontId="1"/>
  </si>
  <si>
    <t>マツザワ</t>
    <phoneticPr fontId="1"/>
  </si>
  <si>
    <t>レイト</t>
    <phoneticPr fontId="1"/>
  </si>
  <si>
    <t>松澤</t>
    <rPh sb="0" eb="2">
      <t>マツザワ</t>
    </rPh>
    <phoneticPr fontId="1"/>
  </si>
  <si>
    <t>玲人</t>
    <rPh sb="0" eb="2">
      <t>レイト</t>
    </rPh>
    <phoneticPr fontId="1"/>
  </si>
  <si>
    <t>タニグチ</t>
    <phoneticPr fontId="1"/>
  </si>
  <si>
    <t>イチロ</t>
    <phoneticPr fontId="1"/>
  </si>
  <si>
    <t>谷口</t>
    <rPh sb="0" eb="2">
      <t>タニグチ</t>
    </rPh>
    <phoneticPr fontId="1"/>
  </si>
  <si>
    <t>一郎</t>
    <rPh sb="0" eb="2">
      <t>イチロウ</t>
    </rPh>
    <phoneticPr fontId="1"/>
  </si>
  <si>
    <t>ヨコヤマ</t>
    <phoneticPr fontId="1"/>
  </si>
  <si>
    <t>ソウタ</t>
    <phoneticPr fontId="1"/>
  </si>
  <si>
    <t>横山</t>
    <rPh sb="0" eb="2">
      <t>ヨコヤマ</t>
    </rPh>
    <phoneticPr fontId="1"/>
  </si>
  <si>
    <t>圭</t>
    <rPh sb="0" eb="1">
      <t>ケイ</t>
    </rPh>
    <phoneticPr fontId="1"/>
  </si>
  <si>
    <t>ケイ</t>
    <phoneticPr fontId="1"/>
  </si>
  <si>
    <t>ウエマツ</t>
    <phoneticPr fontId="1"/>
  </si>
  <si>
    <t>ケイイチロウ</t>
    <phoneticPr fontId="1"/>
  </si>
  <si>
    <t>植松</t>
    <rPh sb="0" eb="2">
      <t>ウエマツ</t>
    </rPh>
    <phoneticPr fontId="1"/>
  </si>
  <si>
    <t>慶一郎</t>
    <rPh sb="0" eb="3">
      <t>ケイイチロウ</t>
    </rPh>
    <phoneticPr fontId="1"/>
  </si>
  <si>
    <t>モリタ</t>
    <phoneticPr fontId="1"/>
  </si>
  <si>
    <t>ルキ</t>
    <phoneticPr fontId="1"/>
  </si>
  <si>
    <t>森田</t>
    <rPh sb="0" eb="2">
      <t>モリタ</t>
    </rPh>
    <phoneticPr fontId="1"/>
  </si>
  <si>
    <t>琉希</t>
    <rPh sb="0" eb="2">
      <t>ルキ</t>
    </rPh>
    <phoneticPr fontId="1"/>
  </si>
  <si>
    <t>北</t>
    <rPh sb="0" eb="1">
      <t>キタ</t>
    </rPh>
    <phoneticPr fontId="1"/>
  </si>
  <si>
    <t>悠輝</t>
    <rPh sb="0" eb="2">
      <t>ユウキ</t>
    </rPh>
    <phoneticPr fontId="1"/>
  </si>
  <si>
    <t>キタ</t>
    <phoneticPr fontId="1"/>
  </si>
  <si>
    <t>ユウキ</t>
    <phoneticPr fontId="1"/>
  </si>
  <si>
    <t>浅川</t>
    <rPh sb="0" eb="2">
      <t>アサカワ</t>
    </rPh>
    <phoneticPr fontId="1"/>
  </si>
  <si>
    <t>晄真</t>
    <rPh sb="0" eb="2">
      <t>テルマ</t>
    </rPh>
    <phoneticPr fontId="1"/>
  </si>
  <si>
    <t>アサカワ</t>
    <phoneticPr fontId="1"/>
  </si>
  <si>
    <t>テルマ</t>
    <phoneticPr fontId="1"/>
  </si>
  <si>
    <t>昭和町立常永小学校</t>
    <rPh sb="0" eb="2">
      <t>ショウワ</t>
    </rPh>
    <rPh sb="2" eb="4">
      <t>チョウリツ</t>
    </rPh>
    <rPh sb="4" eb="6">
      <t>ジョウエイ</t>
    </rPh>
    <rPh sb="6" eb="9">
      <t>ショウガッコウ</t>
    </rPh>
    <phoneticPr fontId="1"/>
  </si>
  <si>
    <t>昭和町立西条小学校</t>
    <rPh sb="0" eb="2">
      <t>ショウワ</t>
    </rPh>
    <rPh sb="2" eb="4">
      <t>チョウリツ</t>
    </rPh>
    <rPh sb="4" eb="6">
      <t>サイジョウ</t>
    </rPh>
    <rPh sb="6" eb="9">
      <t>ショウガッコウ</t>
    </rPh>
    <phoneticPr fontId="1"/>
  </si>
  <si>
    <t>昭和町立西条小学校</t>
    <phoneticPr fontId="1"/>
  </si>
  <si>
    <t>中央市立田富小学校</t>
    <rPh sb="0" eb="3">
      <t>チュウオウシ</t>
    </rPh>
    <rPh sb="3" eb="4">
      <t>リツ</t>
    </rPh>
    <rPh sb="4" eb="6">
      <t>タトミ</t>
    </rPh>
    <rPh sb="6" eb="9">
      <t>ショウガッコウ</t>
    </rPh>
    <phoneticPr fontId="1"/>
  </si>
  <si>
    <r>
      <t>【入</t>
    </r>
    <r>
      <rPr>
        <sz val="24"/>
        <rFont val="ＭＳ Ｐゴシック"/>
        <family val="3"/>
        <charset val="128"/>
        <scheme val="major"/>
      </rPr>
      <t>力用シート】</t>
    </r>
    <r>
      <rPr>
        <sz val="24"/>
        <color indexed="10"/>
        <rFont val="ＭＳ Ｐゴシック"/>
        <family val="3"/>
        <charset val="128"/>
        <scheme val="major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1"/>
  </si>
  <si>
    <t>フリガナ</t>
    <phoneticPr fontId="1"/>
  </si>
  <si>
    <r>
      <t>性別</t>
    </r>
    <r>
      <rPr>
        <sz val="11"/>
        <color rgb="FF000000"/>
        <rFont val="ＭＳ Ｐゴシック"/>
        <family val="3"/>
        <charset val="128"/>
        <scheme val="major"/>
      </rPr>
      <t>(</t>
    </r>
    <r>
      <rPr>
        <sz val="11"/>
        <color theme="1"/>
        <rFont val="ＭＳ Ｐゴシック"/>
        <family val="3"/>
        <charset val="128"/>
        <scheme val="major"/>
      </rPr>
      <t>男子・女子・男女混合</t>
    </r>
    <r>
      <rPr>
        <sz val="11"/>
        <color rgb="FF000000"/>
        <rFont val="ＭＳ Ｐゴシック"/>
        <family val="3"/>
        <charset val="128"/>
        <scheme val="major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1"/>
  </si>
  <si>
    <r>
      <t>J</t>
    </r>
    <r>
      <rPr>
        <sz val="11"/>
        <color indexed="8"/>
        <rFont val="ＭＳ Ｐゴシック"/>
        <family val="3"/>
        <charset val="128"/>
        <scheme val="major"/>
      </rPr>
      <t>VA-MRS</t>
    </r>
    <r>
      <rPr>
        <sz val="11"/>
        <color theme="1"/>
        <rFont val="ＭＳ Ｐゴシック"/>
        <family val="3"/>
        <charset val="128"/>
        <scheme val="major"/>
      </rPr>
      <t>チームID</t>
    </r>
    <phoneticPr fontId="1"/>
  </si>
  <si>
    <t>JVA-MRSスタッフID</t>
    <phoneticPr fontId="1"/>
  </si>
  <si>
    <t>日小連講習受講No.</t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1"/>
  </si>
  <si>
    <t>日体協資格No.</t>
    <rPh sb="0" eb="5">
      <t>ヒタイキョウシカク</t>
    </rPh>
    <phoneticPr fontId="1"/>
  </si>
  <si>
    <t>コーチ</t>
    <phoneticPr fontId="1"/>
  </si>
  <si>
    <r>
      <t>申込責任者
(</t>
    </r>
    <r>
      <rPr>
        <sz val="11"/>
        <color theme="1"/>
        <rFont val="ＭＳ Ｐゴシック"/>
        <family val="3"/>
        <charset val="128"/>
        <scheme val="major"/>
      </rPr>
      <t>連絡責任者</t>
    </r>
    <r>
      <rPr>
        <sz val="11"/>
        <color indexed="8"/>
        <rFont val="ＭＳ Ｐゴシック"/>
        <family val="3"/>
        <charset val="128"/>
        <scheme val="major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</si>
  <si>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</si>
  <si>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JVA-MRSメンバーID</t>
    <phoneticPr fontId="1"/>
  </si>
  <si>
    <r>
      <t>チーム紹介コメント</t>
    </r>
    <r>
      <rPr>
        <sz val="11"/>
        <color indexed="8"/>
        <rFont val="ＭＳ Ｐゴシック"/>
        <family val="3"/>
        <charset val="128"/>
        <scheme val="major"/>
      </rPr>
      <t>(120</t>
    </r>
    <r>
      <rPr>
        <sz val="11"/>
        <color theme="1"/>
        <rFont val="ＭＳ Ｐゴシック"/>
        <family val="3"/>
        <charset val="128"/>
        <scheme val="major"/>
      </rPr>
      <t>文字以内</t>
    </r>
    <r>
      <rPr>
        <sz val="11"/>
        <color indexed="8"/>
        <rFont val="ＭＳ Ｐゴシック"/>
        <family val="3"/>
        <charset val="128"/>
        <scheme val="major"/>
      </rPr>
      <t>)</t>
    </r>
    <rPh sb="3" eb="5">
      <t>ショウカイ</t>
    </rPh>
    <rPh sb="13" eb="15">
      <t>モジ</t>
    </rPh>
    <rPh sb="15" eb="17">
      <t>イナイ</t>
    </rPh>
    <phoneticPr fontId="1"/>
  </si>
  <si>
    <t>　タカタニ</t>
    <phoneticPr fontId="1"/>
  </si>
  <si>
    <t>ヒサシ</t>
    <phoneticPr fontId="1"/>
  </si>
  <si>
    <t>タカダ</t>
    <phoneticPr fontId="1"/>
  </si>
  <si>
    <t>ヤスコ</t>
    <phoneticPr fontId="1"/>
  </si>
  <si>
    <t>タカタニ</t>
    <phoneticPr fontId="1"/>
  </si>
  <si>
    <t>ユリコ</t>
    <phoneticPr fontId="1"/>
  </si>
  <si>
    <t>中巨摩郡</t>
    <rPh sb="0" eb="4">
      <t>ナカコマグン</t>
    </rPh>
    <phoneticPr fontId="1"/>
  </si>
  <si>
    <t>昭和男子は、第３１回大会以来７年ぶりの関東大会出場を果たすことが出来ました。
関東大会では、ここまで支えてくださった皆さまへの感謝の気持ちを忘れず、最後まで諦めること無くボールを追いかけ、上位を目指して頑張ります。</t>
    <rPh sb="0" eb="4">
      <t>ショウワダンシ</t>
    </rPh>
    <rPh sb="6" eb="7">
      <t>ダイ</t>
    </rPh>
    <rPh sb="9" eb="10">
      <t>カイ</t>
    </rPh>
    <rPh sb="10" eb="12">
      <t>タイカイ</t>
    </rPh>
    <rPh sb="12" eb="14">
      <t>イライ</t>
    </rPh>
    <rPh sb="15" eb="16">
      <t>ネン</t>
    </rPh>
    <rPh sb="19" eb="21">
      <t>カントウ</t>
    </rPh>
    <rPh sb="21" eb="23">
      <t>タイカイ</t>
    </rPh>
    <rPh sb="23" eb="25">
      <t>シュツジョウ</t>
    </rPh>
    <rPh sb="26" eb="27">
      <t>ハ</t>
    </rPh>
    <rPh sb="32" eb="34">
      <t>デキ</t>
    </rPh>
    <rPh sb="39" eb="41">
      <t>カントウ</t>
    </rPh>
    <rPh sb="41" eb="43">
      <t>タイカイ</t>
    </rPh>
    <rPh sb="50" eb="51">
      <t>ササ</t>
    </rPh>
    <rPh sb="58" eb="59">
      <t>ミナ</t>
    </rPh>
    <rPh sb="63" eb="65">
      <t>カンシャ</t>
    </rPh>
    <rPh sb="66" eb="68">
      <t>キモ</t>
    </rPh>
    <rPh sb="70" eb="71">
      <t>ワス</t>
    </rPh>
    <rPh sb="74" eb="76">
      <t>サイゴ</t>
    </rPh>
    <rPh sb="78" eb="79">
      <t>アキラ</t>
    </rPh>
    <rPh sb="83" eb="84">
      <t>ナ</t>
    </rPh>
    <rPh sb="89" eb="90">
      <t>オ</t>
    </rPh>
    <rPh sb="94" eb="96">
      <t>ジョウイ</t>
    </rPh>
    <rPh sb="97" eb="99">
      <t>メザ</t>
    </rPh>
    <rPh sb="101" eb="103">
      <t>ガンバ</t>
    </rPh>
    <phoneticPr fontId="1"/>
  </si>
  <si>
    <t>fmhcz211.t@outlook.jp</t>
    <phoneticPr fontId="1"/>
  </si>
  <si>
    <t>颯大</t>
    <rPh sb="0" eb="2">
      <t>ソウタ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</si>
</sst>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24"/>
      <color indexed="8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24"/>
      <color indexed="1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6"/>
      <color rgb="FF000000"/>
      <name val="ＭＳ Ｐゴシック"/>
      <family val="3"/>
      <charset val="128"/>
      <scheme val="major"/>
    </font>
    <font>
      <sz val="16"/>
      <color indexed="8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sz val="14"/>
      <color rgb="FF000000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  <scheme val="major"/>
    </font>
    <font>
      <sz val="8"/>
      <color rgb="FF000000"/>
      <name val="ＭＳ Ｐゴシック"/>
      <family val="3"/>
      <charset val="128"/>
      <scheme val="major"/>
    </font>
    <font>
      <sz val="8"/>
      <color indexed="8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37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1" applyAlignment="1">
      <alignment vertical="center" shrinkToFit="1"/>
    </xf>
    <xf numFmtId="0" fontId="5" fillId="2" borderId="7" xfId="1" applyFill="1" applyBorder="1" applyAlignment="1">
      <alignment vertical="center" shrinkToFit="1"/>
    </xf>
    <xf numFmtId="0" fontId="5" fillId="2" borderId="8" xfId="1" applyFill="1" applyBorder="1" applyAlignment="1">
      <alignment vertical="center" shrinkToFit="1"/>
    </xf>
    <xf numFmtId="0" fontId="5" fillId="2" borderId="9" xfId="1" applyFill="1" applyBorder="1" applyAlignment="1">
      <alignment vertical="center" shrinkToFit="1"/>
    </xf>
    <xf numFmtId="2" fontId="5" fillId="0" borderId="0" xfId="1" applyNumberFormat="1" applyAlignment="1">
      <alignment vertical="center" shrinkToFit="1"/>
    </xf>
    <xf numFmtId="2" fontId="5" fillId="0" borderId="10" xfId="1" applyNumberFormat="1" applyBorder="1" applyAlignment="1">
      <alignment vertical="center" shrinkToFit="1"/>
    </xf>
    <xf numFmtId="0" fontId="5" fillId="0" borderId="11" xfId="1" applyBorder="1" applyAlignment="1">
      <alignment vertical="center" shrinkToFit="1"/>
    </xf>
    <xf numFmtId="14" fontId="5" fillId="0" borderId="12" xfId="1" applyNumberFormat="1" applyBorder="1" applyAlignment="1">
      <alignment vertical="center" shrinkToFit="1"/>
    </xf>
    <xf numFmtId="14" fontId="5" fillId="0" borderId="0" xfId="1" applyNumberFormat="1" applyAlignment="1">
      <alignment vertical="center" shrinkToFit="1"/>
    </xf>
    <xf numFmtId="0" fontId="5" fillId="0" borderId="13" xfId="1" applyBorder="1" applyAlignment="1">
      <alignment vertical="center" shrinkToFit="1"/>
    </xf>
    <xf numFmtId="0" fontId="5" fillId="0" borderId="14" xfId="1" applyBorder="1" applyAlignment="1">
      <alignment vertical="center" shrinkToFit="1"/>
    </xf>
    <xf numFmtId="0" fontId="5" fillId="0" borderId="15" xfId="1" applyBorder="1" applyAlignment="1">
      <alignment vertical="center" shrinkToFit="1"/>
    </xf>
    <xf numFmtId="0" fontId="5" fillId="0" borderId="10" xfId="1" applyBorder="1" applyAlignment="1">
      <alignment vertical="center" shrinkToFit="1"/>
    </xf>
    <xf numFmtId="0" fontId="5" fillId="0" borderId="12" xfId="1" applyBorder="1" applyAlignment="1">
      <alignment vertical="center" shrinkToFit="1"/>
    </xf>
    <xf numFmtId="0" fontId="5" fillId="0" borderId="16" xfId="1" applyBorder="1" applyAlignment="1">
      <alignment vertical="center" shrinkToFit="1"/>
    </xf>
    <xf numFmtId="0" fontId="5" fillId="0" borderId="17" xfId="1" applyBorder="1" applyAlignment="1">
      <alignment vertical="center" shrinkToFit="1"/>
    </xf>
    <xf numFmtId="0" fontId="5" fillId="0" borderId="18" xfId="1" applyBorder="1" applyAlignment="1">
      <alignment vertical="center" shrinkToFit="1"/>
    </xf>
    <xf numFmtId="0" fontId="5" fillId="2" borderId="19" xfId="1" applyFill="1" applyBorder="1" applyAlignment="1">
      <alignment vertical="center" shrinkToFit="1"/>
    </xf>
    <xf numFmtId="0" fontId="5" fillId="2" borderId="20" xfId="1" applyFill="1" applyBorder="1" applyAlignment="1">
      <alignment vertical="center" shrinkToFit="1"/>
    </xf>
    <xf numFmtId="0" fontId="5" fillId="2" borderId="75" xfId="1" applyFill="1" applyBorder="1" applyAlignment="1">
      <alignment vertical="center" shrinkToFit="1"/>
    </xf>
    <xf numFmtId="0" fontId="5" fillId="6" borderId="14" xfId="1" applyFill="1" applyBorder="1" applyAlignment="1">
      <alignment vertical="center" shrinkToFit="1"/>
    </xf>
    <xf numFmtId="0" fontId="5" fillId="6" borderId="13" xfId="1" applyFill="1" applyBorder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9" fillId="0" borderId="85" xfId="0" applyFont="1" applyBorder="1">
      <alignment vertical="center"/>
    </xf>
    <xf numFmtId="0" fontId="12" fillId="0" borderId="84" xfId="0" applyFont="1" applyBorder="1">
      <alignment vertical="center"/>
    </xf>
    <xf numFmtId="0" fontId="8" fillId="0" borderId="77" xfId="0" applyFont="1" applyBorder="1">
      <alignment vertical="center"/>
    </xf>
    <xf numFmtId="176" fontId="16" fillId="0" borderId="77" xfId="0" applyNumberFormat="1" applyFont="1" applyBorder="1">
      <alignment vertical="center"/>
    </xf>
    <xf numFmtId="0" fontId="16" fillId="0" borderId="77" xfId="0" applyFont="1" applyBorder="1">
      <alignment vertical="center"/>
    </xf>
    <xf numFmtId="0" fontId="16" fillId="0" borderId="78" xfId="0" applyFont="1" applyBorder="1">
      <alignment vertical="center"/>
    </xf>
    <xf numFmtId="0" fontId="16" fillId="0" borderId="84" xfId="0" applyFont="1" applyBorder="1" applyAlignment="1">
      <alignment horizontal="right" vertical="center"/>
    </xf>
    <xf numFmtId="0" fontId="16" fillId="0" borderId="83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/>
    </xf>
    <xf numFmtId="0" fontId="12" fillId="0" borderId="4" xfId="0" applyFont="1" applyBorder="1">
      <alignment vertical="center"/>
    </xf>
    <xf numFmtId="0" fontId="8" fillId="0" borderId="1" xfId="0" applyFont="1" applyBorder="1">
      <alignment vertical="center"/>
    </xf>
    <xf numFmtId="176" fontId="16" fillId="0" borderId="1" xfId="0" applyNumberFormat="1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17" xfId="0" applyFont="1" applyBorder="1" applyAlignment="1">
      <alignment horizontal="right" vertical="center"/>
    </xf>
    <xf numFmtId="0" fontId="16" fillId="0" borderId="61" xfId="0" applyFont="1" applyBorder="1" applyAlignment="1">
      <alignment horizontal="left" vertical="center" shrinkToFit="1"/>
    </xf>
    <xf numFmtId="0" fontId="16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vertical="center" justifyLastLine="1"/>
    </xf>
    <xf numFmtId="0" fontId="19" fillId="0" borderId="0" xfId="0" applyFont="1">
      <alignment vertical="center"/>
    </xf>
    <xf numFmtId="0" fontId="27" fillId="0" borderId="0" xfId="0" applyFont="1">
      <alignment vertical="center"/>
    </xf>
    <xf numFmtId="0" fontId="33" fillId="0" borderId="0" xfId="2" applyFont="1" applyAlignment="1">
      <alignment vertical="center"/>
    </xf>
    <xf numFmtId="0" fontId="33" fillId="0" borderId="0" xfId="2" applyFont="1"/>
    <xf numFmtId="0" fontId="35" fillId="0" borderId="14" xfId="2" applyFont="1" applyBorder="1" applyAlignment="1">
      <alignment horizontal="distributed" vertical="center" justifyLastLine="1"/>
    </xf>
    <xf numFmtId="0" fontId="35" fillId="0" borderId="14" xfId="2" applyFont="1" applyBorder="1" applyAlignment="1">
      <alignment horizontal="center" vertical="center" shrinkToFit="1"/>
    </xf>
    <xf numFmtId="0" fontId="36" fillId="0" borderId="0" xfId="2" applyFont="1"/>
    <xf numFmtId="0" fontId="31" fillId="0" borderId="0" xfId="2" applyFont="1"/>
    <xf numFmtId="0" fontId="31" fillId="0" borderId="0" xfId="2" applyFont="1" applyAlignment="1">
      <alignment horizontal="distributed" justifyLastLine="1"/>
    </xf>
    <xf numFmtId="0" fontId="43" fillId="0" borderId="0" xfId="0" applyFont="1">
      <alignment vertical="center"/>
    </xf>
    <xf numFmtId="0" fontId="43" fillId="3" borderId="9" xfId="0" applyFont="1" applyFill="1" applyBorder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3" fillId="3" borderId="15" xfId="0" applyFont="1" applyFill="1" applyBorder="1">
      <alignment vertical="center"/>
    </xf>
    <xf numFmtId="0" fontId="46" fillId="5" borderId="55" xfId="0" applyFont="1" applyFill="1" applyBorder="1">
      <alignment vertical="center"/>
    </xf>
    <xf numFmtId="176" fontId="51" fillId="0" borderId="1" xfId="0" applyNumberFormat="1" applyFont="1" applyBorder="1">
      <alignment vertical="center"/>
    </xf>
    <xf numFmtId="0" fontId="51" fillId="0" borderId="4" xfId="0" applyFont="1" applyBorder="1" applyAlignment="1">
      <alignment horizontal="left" vertical="center"/>
    </xf>
    <xf numFmtId="0" fontId="51" fillId="0" borderId="2" xfId="0" applyFont="1" applyBorder="1" applyAlignment="1">
      <alignment horizontal="left" vertical="center"/>
    </xf>
    <xf numFmtId="0" fontId="51" fillId="0" borderId="6" xfId="0" applyFont="1" applyBorder="1" applyAlignment="1">
      <alignment horizontal="left" vertical="center"/>
    </xf>
    <xf numFmtId="0" fontId="51" fillId="3" borderId="4" xfId="0" applyFont="1" applyFill="1" applyBorder="1">
      <alignment vertical="center"/>
    </xf>
    <xf numFmtId="0" fontId="43" fillId="3" borderId="1" xfId="0" applyFont="1" applyFill="1" applyBorder="1">
      <alignment vertical="center"/>
    </xf>
    <xf numFmtId="176" fontId="51" fillId="3" borderId="1" xfId="0" applyNumberFormat="1" applyFont="1" applyFill="1" applyBorder="1">
      <alignment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2" xfId="0" applyFont="1" applyFill="1" applyBorder="1" applyAlignment="1">
      <alignment horizontal="left" vertical="center"/>
    </xf>
    <xf numFmtId="0" fontId="51" fillId="3" borderId="6" xfId="0" applyFont="1" applyFill="1" applyBorder="1" applyAlignment="1">
      <alignment horizontal="left" vertical="center"/>
    </xf>
    <xf numFmtId="0" fontId="46" fillId="3" borderId="4" xfId="0" applyFont="1" applyFill="1" applyBorder="1">
      <alignment vertical="center"/>
    </xf>
    <xf numFmtId="0" fontId="46" fillId="3" borderId="1" xfId="0" applyFont="1" applyFill="1" applyBorder="1">
      <alignment vertical="center"/>
    </xf>
    <xf numFmtId="0" fontId="43" fillId="3" borderId="5" xfId="0" applyFont="1" applyFill="1" applyBorder="1">
      <alignment vertical="center"/>
    </xf>
    <xf numFmtId="0" fontId="46" fillId="3" borderId="17" xfId="0" applyFont="1" applyFill="1" applyBorder="1">
      <alignment vertical="center"/>
    </xf>
    <xf numFmtId="0" fontId="46" fillId="3" borderId="0" xfId="0" applyFont="1" applyFill="1">
      <alignment vertical="center"/>
    </xf>
    <xf numFmtId="0" fontId="43" fillId="3" borderId="61" xfId="0" applyFont="1" applyFill="1" applyBorder="1">
      <alignment vertical="center"/>
    </xf>
    <xf numFmtId="0" fontId="45" fillId="0" borderId="1" xfId="0" applyFont="1" applyBorder="1" applyProtection="1">
      <alignment vertical="center"/>
      <protection locked="0"/>
    </xf>
    <xf numFmtId="0" fontId="45" fillId="0" borderId="2" xfId="0" applyFont="1" applyBorder="1" applyProtection="1">
      <alignment vertical="center"/>
      <protection locked="0"/>
    </xf>
    <xf numFmtId="0" fontId="45" fillId="0" borderId="21" xfId="0" applyFont="1" applyBorder="1" applyProtection="1">
      <alignment vertical="center"/>
      <protection locked="0"/>
    </xf>
    <xf numFmtId="0" fontId="45" fillId="0" borderId="22" xfId="0" applyFont="1" applyBorder="1" applyProtection="1">
      <alignment vertical="center"/>
      <protection locked="0"/>
    </xf>
    <xf numFmtId="0" fontId="46" fillId="3" borderId="28" xfId="0" applyFont="1" applyFill="1" applyBorder="1">
      <alignment vertical="center"/>
    </xf>
    <xf numFmtId="0" fontId="46" fillId="3" borderId="21" xfId="0" applyFont="1" applyFill="1" applyBorder="1">
      <alignment vertical="center"/>
    </xf>
    <xf numFmtId="0" fontId="43" fillId="3" borderId="31" xfId="0" applyFont="1" applyFill="1" applyBorder="1">
      <alignment vertical="center"/>
    </xf>
    <xf numFmtId="0" fontId="43" fillId="0" borderId="0" xfId="0" applyFont="1" applyAlignment="1">
      <alignment horizontal="center" vertical="center"/>
    </xf>
    <xf numFmtId="0" fontId="51" fillId="0" borderId="0" xfId="0" applyFont="1">
      <alignment vertical="center"/>
    </xf>
    <xf numFmtId="0" fontId="43" fillId="0" borderId="72" xfId="0" applyFont="1" applyBorder="1" applyAlignment="1" applyProtection="1">
      <alignment horizontal="center" vertical="center"/>
      <protection locked="0"/>
    </xf>
    <xf numFmtId="0" fontId="43" fillId="0" borderId="15" xfId="0" applyFont="1" applyBorder="1" applyAlignment="1" applyProtection="1">
      <alignment horizontal="center" vertical="center"/>
      <protection locked="0"/>
    </xf>
    <xf numFmtId="0" fontId="43" fillId="3" borderId="15" xfId="0" applyFont="1" applyFill="1" applyBorder="1" applyAlignment="1">
      <alignment horizontal="center" vertical="center"/>
    </xf>
    <xf numFmtId="0" fontId="45" fillId="6" borderId="10" xfId="0" applyFont="1" applyFill="1" applyBorder="1" applyAlignment="1">
      <alignment horizontal="center" vertical="center"/>
    </xf>
    <xf numFmtId="0" fontId="45" fillId="6" borderId="11" xfId="0" applyFont="1" applyFill="1" applyBorder="1" applyAlignment="1">
      <alignment horizontal="center" vertical="center"/>
    </xf>
    <xf numFmtId="0" fontId="45" fillId="6" borderId="12" xfId="0" applyFont="1" applyFill="1" applyBorder="1" applyAlignment="1">
      <alignment horizontal="center" vertical="center"/>
    </xf>
    <xf numFmtId="49" fontId="50" fillId="0" borderId="1" xfId="0" applyNumberFormat="1" applyFont="1" applyBorder="1" applyAlignment="1" applyProtection="1">
      <alignment horizontal="center" vertical="center"/>
      <protection locked="0"/>
    </xf>
    <xf numFmtId="49" fontId="51" fillId="0" borderId="1" xfId="0" applyNumberFormat="1" applyFont="1" applyBorder="1" applyAlignment="1" applyProtection="1">
      <alignment horizontal="center" vertical="center"/>
      <protection locked="0"/>
    </xf>
    <xf numFmtId="49" fontId="50" fillId="0" borderId="23" xfId="0" applyNumberFormat="1" applyFont="1" applyBorder="1" applyAlignment="1" applyProtection="1">
      <alignment horizontal="center" vertical="center"/>
      <protection locked="0"/>
    </xf>
    <xf numFmtId="49" fontId="51" fillId="0" borderId="6" xfId="0" applyNumberFormat="1" applyFont="1" applyBorder="1" applyAlignment="1" applyProtection="1">
      <alignment horizontal="center" vertical="center"/>
      <protection locked="0"/>
    </xf>
    <xf numFmtId="49" fontId="50" fillId="0" borderId="6" xfId="0" applyNumberFormat="1" applyFont="1" applyBorder="1" applyAlignment="1" applyProtection="1">
      <alignment horizontal="center" vertical="center"/>
      <protection locked="0"/>
    </xf>
    <xf numFmtId="49" fontId="51" fillId="0" borderId="24" xfId="0" applyNumberFormat="1" applyFont="1" applyBorder="1" applyAlignment="1" applyProtection="1">
      <alignment horizontal="center" vertical="center"/>
      <protection locked="0"/>
    </xf>
    <xf numFmtId="0" fontId="43" fillId="0" borderId="43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72" xfId="0" applyFont="1" applyBorder="1" applyAlignment="1">
      <alignment horizontal="center" vertical="center"/>
    </xf>
    <xf numFmtId="0" fontId="43" fillId="0" borderId="73" xfId="0" applyFont="1" applyBorder="1" applyAlignment="1">
      <alignment horizontal="center" vertical="center"/>
    </xf>
    <xf numFmtId="0" fontId="43" fillId="0" borderId="65" xfId="0" applyFont="1" applyBorder="1" applyAlignment="1">
      <alignment horizontal="center" vertical="center"/>
    </xf>
    <xf numFmtId="0" fontId="43" fillId="0" borderId="66" xfId="0" applyFont="1" applyBorder="1" applyAlignment="1">
      <alignment horizontal="center" vertical="center"/>
    </xf>
    <xf numFmtId="0" fontId="47" fillId="8" borderId="25" xfId="0" applyFont="1" applyFill="1" applyBorder="1" applyAlignment="1">
      <alignment horizontal="center" vertical="center"/>
    </xf>
    <xf numFmtId="0" fontId="43" fillId="8" borderId="26" xfId="0" applyFont="1" applyFill="1" applyBorder="1" applyAlignment="1">
      <alignment horizontal="center" vertical="center"/>
    </xf>
    <xf numFmtId="0" fontId="43" fillId="8" borderId="63" xfId="0" applyFont="1" applyFill="1" applyBorder="1" applyAlignment="1">
      <alignment horizontal="center" vertical="center"/>
    </xf>
    <xf numFmtId="0" fontId="43" fillId="8" borderId="43" xfId="0" applyFont="1" applyFill="1" applyBorder="1" applyAlignment="1">
      <alignment horizontal="center" vertical="center"/>
    </xf>
    <xf numFmtId="0" fontId="43" fillId="8" borderId="44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7" fillId="0" borderId="43" xfId="0" applyFont="1" applyBorder="1" applyAlignment="1">
      <alignment horizontal="center" vertical="center"/>
    </xf>
    <xf numFmtId="0" fontId="43" fillId="5" borderId="35" xfId="0" applyFont="1" applyFill="1" applyBorder="1" applyAlignment="1">
      <alignment horizontal="center" vertical="center"/>
    </xf>
    <xf numFmtId="0" fontId="43" fillId="5" borderId="19" xfId="0" applyFont="1" applyFill="1" applyBorder="1" applyAlignment="1">
      <alignment horizontal="center" vertical="center"/>
    </xf>
    <xf numFmtId="0" fontId="43" fillId="0" borderId="36" xfId="0" applyFont="1" applyBorder="1" applyAlignment="1" applyProtection="1">
      <alignment horizontal="center" vertical="center"/>
      <protection locked="0"/>
    </xf>
    <xf numFmtId="0" fontId="43" fillId="0" borderId="20" xfId="0" applyFont="1" applyBorder="1" applyAlignment="1" applyProtection="1">
      <alignment horizontal="center" vertical="center"/>
      <protection locked="0"/>
    </xf>
    <xf numFmtId="0" fontId="47" fillId="0" borderId="37" xfId="0" applyFont="1" applyBorder="1" applyAlignment="1" applyProtection="1">
      <alignment horizontal="center" vertical="center"/>
      <protection locked="0"/>
    </xf>
    <xf numFmtId="0" fontId="43" fillId="0" borderId="38" xfId="0" applyFont="1" applyBorder="1" applyAlignment="1" applyProtection="1">
      <alignment horizontal="center" vertical="center"/>
      <protection locked="0"/>
    </xf>
    <xf numFmtId="0" fontId="47" fillId="0" borderId="38" xfId="0" applyFont="1" applyBorder="1" applyAlignment="1" applyProtection="1">
      <alignment horizontal="center" vertical="center"/>
      <protection locked="0"/>
    </xf>
    <xf numFmtId="0" fontId="43" fillId="0" borderId="39" xfId="0" applyFont="1" applyBorder="1" applyAlignment="1" applyProtection="1">
      <alignment horizontal="center" vertical="center"/>
      <protection locked="0"/>
    </xf>
    <xf numFmtId="0" fontId="47" fillId="0" borderId="32" xfId="0" applyFont="1" applyBorder="1" applyAlignment="1" applyProtection="1">
      <alignment horizontal="center" vertical="center"/>
      <protection locked="0"/>
    </xf>
    <xf numFmtId="0" fontId="43" fillId="0" borderId="33" xfId="0" applyFont="1" applyBorder="1" applyAlignment="1" applyProtection="1">
      <alignment horizontal="center" vertical="center"/>
      <protection locked="0"/>
    </xf>
    <xf numFmtId="0" fontId="47" fillId="0" borderId="33" xfId="0" applyFont="1" applyBorder="1" applyAlignment="1" applyProtection="1">
      <alignment horizontal="center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3" fillId="0" borderId="4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17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43" fillId="0" borderId="2" xfId="0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43" fillId="0" borderId="6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3" fillId="5" borderId="13" xfId="0" applyFont="1" applyFill="1" applyBorder="1" applyAlignment="1">
      <alignment horizontal="center" vertical="center"/>
    </xf>
    <xf numFmtId="0" fontId="43" fillId="0" borderId="37" xfId="0" applyFont="1" applyBorder="1" applyAlignment="1" applyProtection="1">
      <alignment horizontal="center" vertical="center"/>
      <protection locked="0"/>
    </xf>
    <xf numFmtId="0" fontId="43" fillId="0" borderId="32" xfId="0" applyFont="1" applyBorder="1" applyAlignment="1" applyProtection="1">
      <alignment horizontal="center" vertical="center"/>
      <protection locked="0"/>
    </xf>
    <xf numFmtId="0" fontId="43" fillId="0" borderId="28" xfId="0" applyFont="1" applyBorder="1" applyAlignment="1" applyProtection="1">
      <alignment horizontal="center" vertical="center"/>
      <protection locked="0"/>
    </xf>
    <xf numFmtId="0" fontId="43" fillId="0" borderId="22" xfId="0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center" vertical="center"/>
      <protection locked="0"/>
    </xf>
    <xf numFmtId="0" fontId="43" fillId="5" borderId="10" xfId="0" applyFont="1" applyFill="1" applyBorder="1" applyAlignment="1">
      <alignment horizontal="center" vertical="center"/>
    </xf>
    <xf numFmtId="0" fontId="43" fillId="0" borderId="56" xfId="0" applyFont="1" applyBorder="1" applyAlignment="1" applyProtection="1">
      <alignment horizontal="center" vertical="center"/>
      <protection locked="0"/>
    </xf>
    <xf numFmtId="0" fontId="43" fillId="0" borderId="57" xfId="0" applyFont="1" applyBorder="1" applyAlignment="1" applyProtection="1">
      <alignment horizontal="center" vertical="center"/>
      <protection locked="0"/>
    </xf>
    <xf numFmtId="0" fontId="43" fillId="0" borderId="58" xfId="0" applyFont="1" applyBorder="1" applyAlignment="1" applyProtection="1">
      <alignment horizontal="center" vertical="center"/>
      <protection locked="0"/>
    </xf>
    <xf numFmtId="0" fontId="43" fillId="0" borderId="59" xfId="0" applyFont="1" applyBorder="1" applyAlignment="1" applyProtection="1">
      <alignment horizontal="center" vertical="center"/>
      <protection locked="0"/>
    </xf>
    <xf numFmtId="0" fontId="43" fillId="5" borderId="67" xfId="0" applyFont="1" applyFill="1" applyBorder="1" applyAlignment="1">
      <alignment horizontal="center" vertical="center" wrapText="1"/>
    </xf>
    <xf numFmtId="0" fontId="43" fillId="5" borderId="68" xfId="0" applyFont="1" applyFill="1" applyBorder="1" applyAlignment="1">
      <alignment horizontal="center" vertical="center" wrapText="1"/>
    </xf>
    <xf numFmtId="0" fontId="44" fillId="0" borderId="69" xfId="0" applyFont="1" applyBorder="1" applyAlignment="1" applyProtection="1">
      <alignment horizontal="center" vertical="center"/>
      <protection locked="0"/>
    </xf>
    <xf numFmtId="0" fontId="45" fillId="0" borderId="70" xfId="0" applyFont="1" applyBorder="1" applyAlignment="1" applyProtection="1">
      <alignment horizontal="center" vertical="center"/>
      <protection locked="0"/>
    </xf>
    <xf numFmtId="0" fontId="45" fillId="0" borderId="68" xfId="0" applyFont="1" applyBorder="1" applyAlignment="1" applyProtection="1">
      <alignment horizontal="center" vertical="center"/>
      <protection locked="0"/>
    </xf>
    <xf numFmtId="0" fontId="46" fillId="5" borderId="60" xfId="0" applyFont="1" applyFill="1" applyBorder="1" applyAlignment="1">
      <alignment horizontal="center" vertical="center"/>
    </xf>
    <xf numFmtId="0" fontId="43" fillId="5" borderId="24" xfId="0" applyFont="1" applyFill="1" applyBorder="1" applyAlignment="1">
      <alignment horizontal="center" vertical="center"/>
    </xf>
    <xf numFmtId="0" fontId="48" fillId="0" borderId="23" xfId="0" applyFont="1" applyBorder="1" applyAlignment="1" applyProtection="1">
      <alignment horizontal="center" vertical="center"/>
      <protection locked="0"/>
    </xf>
    <xf numFmtId="0" fontId="49" fillId="0" borderId="6" xfId="0" applyFont="1" applyBorder="1" applyAlignment="1" applyProtection="1">
      <alignment horizontal="center" vertical="center"/>
      <protection locked="0"/>
    </xf>
    <xf numFmtId="0" fontId="49" fillId="0" borderId="24" xfId="0" applyFont="1" applyBorder="1" applyAlignment="1" applyProtection="1">
      <alignment horizontal="center" vertical="center"/>
      <protection locked="0"/>
    </xf>
    <xf numFmtId="0" fontId="51" fillId="0" borderId="52" xfId="0" applyFont="1" applyBorder="1" applyAlignment="1">
      <alignment horizontal="center" vertical="center" wrapText="1" shrinkToFit="1"/>
    </xf>
    <xf numFmtId="0" fontId="51" fillId="0" borderId="53" xfId="0" applyFont="1" applyBorder="1" applyAlignment="1">
      <alignment horizontal="center" vertical="center" shrinkToFit="1"/>
    </xf>
    <xf numFmtId="0" fontId="43" fillId="5" borderId="29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0" fontId="43" fillId="5" borderId="2" xfId="0" applyFont="1" applyFill="1" applyBorder="1" applyAlignment="1">
      <alignment horizontal="center" vertical="center"/>
    </xf>
    <xf numFmtId="0" fontId="43" fillId="5" borderId="60" xfId="0" applyFont="1" applyFill="1" applyBorder="1" applyAlignment="1">
      <alignment horizontal="center" vertical="center"/>
    </xf>
    <xf numFmtId="0" fontId="43" fillId="5" borderId="6" xfId="0" applyFont="1" applyFill="1" applyBorder="1" applyAlignment="1">
      <alignment horizontal="center" vertical="center"/>
    </xf>
    <xf numFmtId="0" fontId="52" fillId="5" borderId="14" xfId="0" applyFont="1" applyFill="1" applyBorder="1" applyAlignment="1">
      <alignment horizontal="center" vertical="center"/>
    </xf>
    <xf numFmtId="0" fontId="53" fillId="0" borderId="14" xfId="0" applyFont="1" applyBorder="1" applyAlignment="1" applyProtection="1">
      <alignment horizontal="center" vertical="center"/>
      <protection locked="0"/>
    </xf>
    <xf numFmtId="0" fontId="51" fillId="0" borderId="53" xfId="0" applyFont="1" applyBorder="1" applyAlignment="1">
      <alignment horizontal="center" vertical="center" wrapText="1" shrinkToFit="1"/>
    </xf>
    <xf numFmtId="0" fontId="51" fillId="0" borderId="54" xfId="0" applyFont="1" applyBorder="1" applyAlignment="1">
      <alignment horizontal="center" vertical="center" shrinkToFit="1"/>
    </xf>
    <xf numFmtId="0" fontId="43" fillId="5" borderId="14" xfId="0" applyFont="1" applyFill="1" applyBorder="1" applyAlignment="1">
      <alignment horizontal="center" vertical="center"/>
    </xf>
    <xf numFmtId="0" fontId="43" fillId="5" borderId="43" xfId="0" applyFont="1" applyFill="1" applyBorder="1" applyAlignment="1">
      <alignment horizontal="center" vertical="center" shrinkToFit="1"/>
    </xf>
    <xf numFmtId="0" fontId="43" fillId="5" borderId="44" xfId="0" applyFont="1" applyFill="1" applyBorder="1" applyAlignment="1">
      <alignment horizontal="center" vertical="center" shrinkToFit="1"/>
    </xf>
    <xf numFmtId="0" fontId="43" fillId="5" borderId="45" xfId="0" applyFont="1" applyFill="1" applyBorder="1" applyAlignment="1">
      <alignment horizontal="center" vertical="center" shrinkToFit="1"/>
    </xf>
    <xf numFmtId="0" fontId="50" fillId="0" borderId="6" xfId="0" applyFont="1" applyBorder="1" applyAlignment="1" applyProtection="1">
      <alignment horizontal="right" vertical="center" shrinkToFit="1"/>
      <protection locked="0"/>
    </xf>
    <xf numFmtId="0" fontId="51" fillId="0" borderId="6" xfId="0" applyFont="1" applyBorder="1" applyAlignment="1" applyProtection="1">
      <alignment horizontal="right" vertical="center" shrinkToFit="1"/>
      <protection locked="0"/>
    </xf>
    <xf numFmtId="0" fontId="45" fillId="3" borderId="14" xfId="0" applyFont="1" applyFill="1" applyBorder="1" applyAlignment="1">
      <alignment horizontal="center" vertical="center"/>
    </xf>
    <xf numFmtId="0" fontId="46" fillId="5" borderId="25" xfId="0" applyFont="1" applyFill="1" applyBorder="1" applyAlignment="1">
      <alignment horizontal="center" vertical="center"/>
    </xf>
    <xf numFmtId="0" fontId="46" fillId="5" borderId="26" xfId="0" applyFont="1" applyFill="1" applyBorder="1" applyAlignment="1">
      <alignment horizontal="center" vertical="center"/>
    </xf>
    <xf numFmtId="0" fontId="46" fillId="0" borderId="43" xfId="0" applyFont="1" applyBorder="1" applyAlignment="1" applyProtection="1">
      <alignment horizontal="center" vertical="center"/>
      <protection locked="0"/>
    </xf>
    <xf numFmtId="0" fontId="46" fillId="0" borderId="44" xfId="0" applyFont="1" applyBorder="1" applyAlignment="1" applyProtection="1">
      <alignment horizontal="center" vertical="center"/>
      <protection locked="0"/>
    </xf>
    <xf numFmtId="0" fontId="46" fillId="5" borderId="8" xfId="0" applyFont="1" applyFill="1" applyBorder="1" applyAlignment="1">
      <alignment horizontal="center" vertical="center"/>
    </xf>
    <xf numFmtId="0" fontId="46" fillId="5" borderId="62" xfId="0" applyFont="1" applyFill="1" applyBorder="1" applyAlignment="1">
      <alignment horizontal="center" vertical="center"/>
    </xf>
    <xf numFmtId="0" fontId="46" fillId="5" borderId="63" xfId="0" applyFont="1" applyFill="1" applyBorder="1" applyAlignment="1">
      <alignment horizontal="center" vertical="center"/>
    </xf>
    <xf numFmtId="0" fontId="43" fillId="0" borderId="29" xfId="0" applyFont="1" applyBorder="1" applyAlignment="1" applyProtection="1">
      <alignment horizontal="center" vertical="center"/>
      <protection locked="0"/>
    </xf>
    <xf numFmtId="0" fontId="43" fillId="0" borderId="5" xfId="0" applyFont="1" applyBorder="1" applyAlignment="1" applyProtection="1">
      <alignment horizontal="center" vertical="center"/>
      <protection locked="0"/>
    </xf>
    <xf numFmtId="0" fontId="43" fillId="0" borderId="30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/>
      <protection locked="0"/>
    </xf>
    <xf numFmtId="49" fontId="50" fillId="0" borderId="1" xfId="0" applyNumberFormat="1" applyFont="1" applyBorder="1" applyAlignment="1" applyProtection="1">
      <alignment horizontal="left" vertical="center"/>
      <protection locked="0"/>
    </xf>
    <xf numFmtId="49" fontId="51" fillId="0" borderId="1" xfId="0" applyNumberFormat="1" applyFont="1" applyBorder="1" applyAlignment="1" applyProtection="1">
      <alignment horizontal="left" vertical="center"/>
      <protection locked="0"/>
    </xf>
    <xf numFmtId="49" fontId="51" fillId="0" borderId="2" xfId="0" applyNumberFormat="1" applyFont="1" applyBorder="1" applyAlignment="1" applyProtection="1">
      <alignment horizontal="left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46" fillId="5" borderId="20" xfId="0" applyFont="1" applyFill="1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/>
    </xf>
    <xf numFmtId="0" fontId="43" fillId="5" borderId="23" xfId="0" applyFont="1" applyFill="1" applyBorder="1" applyAlignment="1">
      <alignment horizontal="center" vertical="center"/>
    </xf>
    <xf numFmtId="0" fontId="43" fillId="5" borderId="43" xfId="0" applyFont="1" applyFill="1" applyBorder="1" applyAlignment="1">
      <alignment horizontal="center" vertical="center"/>
    </xf>
    <xf numFmtId="49" fontId="50" fillId="0" borderId="1" xfId="0" applyNumberFormat="1" applyFont="1" applyBorder="1" applyAlignment="1" applyProtection="1">
      <alignment horizontal="right" vertical="center"/>
      <protection locked="0"/>
    </xf>
    <xf numFmtId="49" fontId="51" fillId="0" borderId="1" xfId="0" applyNumberFormat="1" applyFont="1" applyBorder="1" applyAlignment="1" applyProtection="1">
      <alignment horizontal="right" vertical="center"/>
      <protection locked="0"/>
    </xf>
    <xf numFmtId="0" fontId="37" fillId="0" borderId="4" xfId="3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23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6" fillId="5" borderId="14" xfId="0" applyFont="1" applyFill="1" applyBorder="1" applyAlignment="1">
      <alignment horizontal="center" vertical="center"/>
    </xf>
    <xf numFmtId="0" fontId="46" fillId="5" borderId="43" xfId="0" applyFont="1" applyFill="1" applyBorder="1" applyAlignment="1">
      <alignment horizontal="center" vertical="center"/>
    </xf>
    <xf numFmtId="0" fontId="50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51" fillId="0" borderId="36" xfId="0" applyFont="1" applyBorder="1" applyAlignment="1" applyProtection="1">
      <alignment horizontal="center" vertical="center" shrinkToFit="1"/>
      <protection locked="0"/>
    </xf>
    <xf numFmtId="0" fontId="51" fillId="0" borderId="4" xfId="0" applyFont="1" applyBorder="1" applyAlignment="1" applyProtection="1">
      <alignment horizontal="center" vertical="center" shrinkToFit="1"/>
      <protection locked="0"/>
    </xf>
    <xf numFmtId="0" fontId="51" fillId="0" borderId="4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0" fontId="46" fillId="5" borderId="44" xfId="0" applyFont="1" applyFill="1" applyBorder="1" applyAlignment="1">
      <alignment horizontal="center" vertical="center"/>
    </xf>
    <xf numFmtId="0" fontId="46" fillId="5" borderId="36" xfId="0" applyFont="1" applyFill="1" applyBorder="1" applyAlignment="1">
      <alignment horizontal="center" vertical="center"/>
    </xf>
    <xf numFmtId="0" fontId="39" fillId="3" borderId="17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center" vertical="center"/>
    </xf>
    <xf numFmtId="0" fontId="39" fillId="3" borderId="51" xfId="0" applyFont="1" applyFill="1" applyBorder="1" applyAlignment="1">
      <alignment horizontal="center" vertical="center"/>
    </xf>
    <xf numFmtId="49" fontId="51" fillId="3" borderId="23" xfId="0" applyNumberFormat="1" applyFont="1" applyFill="1" applyBorder="1" applyAlignment="1" applyProtection="1">
      <alignment horizontal="center" vertical="center"/>
      <protection locked="0"/>
    </xf>
    <xf numFmtId="49" fontId="51" fillId="3" borderId="6" xfId="0" applyNumberFormat="1" applyFont="1" applyFill="1" applyBorder="1" applyAlignment="1" applyProtection="1">
      <alignment horizontal="center" vertical="center"/>
      <protection locked="0"/>
    </xf>
    <xf numFmtId="49" fontId="51" fillId="3" borderId="24" xfId="0" applyNumberFormat="1" applyFont="1" applyFill="1" applyBorder="1" applyAlignment="1" applyProtection="1">
      <alignment horizontal="center" vertical="center"/>
      <protection locked="0"/>
    </xf>
    <xf numFmtId="0" fontId="51" fillId="3" borderId="1" xfId="0" applyFont="1" applyFill="1" applyBorder="1" applyAlignment="1">
      <alignment horizontal="center" vertical="center"/>
    </xf>
    <xf numFmtId="49" fontId="51" fillId="3" borderId="1" xfId="0" applyNumberFormat="1" applyFont="1" applyFill="1" applyBorder="1" applyAlignment="1" applyProtection="1">
      <alignment horizontal="center" vertical="center"/>
      <protection locked="0"/>
    </xf>
    <xf numFmtId="0" fontId="43" fillId="7" borderId="32" xfId="0" applyFont="1" applyFill="1" applyBorder="1" applyAlignment="1" applyProtection="1">
      <alignment horizontal="center" vertical="center"/>
      <protection locked="0"/>
    </xf>
    <xf numFmtId="0" fontId="43" fillId="7" borderId="33" xfId="0" applyFont="1" applyFill="1" applyBorder="1" applyAlignment="1" applyProtection="1">
      <alignment horizontal="center" vertical="center"/>
      <protection locked="0"/>
    </xf>
    <xf numFmtId="0" fontId="43" fillId="7" borderId="38" xfId="0" applyFont="1" applyFill="1" applyBorder="1" applyAlignment="1" applyProtection="1">
      <alignment horizontal="center" vertical="center"/>
      <protection locked="0"/>
    </xf>
    <xf numFmtId="0" fontId="43" fillId="7" borderId="39" xfId="0" applyFont="1" applyFill="1" applyBorder="1" applyAlignment="1" applyProtection="1">
      <alignment horizontal="center" vertical="center"/>
      <protection locked="0"/>
    </xf>
    <xf numFmtId="0" fontId="43" fillId="7" borderId="34" xfId="0" applyFont="1" applyFill="1" applyBorder="1" applyAlignment="1" applyProtection="1">
      <alignment horizontal="center" vertical="center"/>
      <protection locked="0"/>
    </xf>
    <xf numFmtId="0" fontId="51" fillId="5" borderId="7" xfId="0" applyFont="1" applyFill="1" applyBorder="1" applyAlignment="1">
      <alignment horizontal="center" vertical="center"/>
    </xf>
    <xf numFmtId="0" fontId="51" fillId="5" borderId="8" xfId="0" applyFont="1" applyFill="1" applyBorder="1" applyAlignment="1">
      <alignment horizontal="center" vertical="center"/>
    </xf>
    <xf numFmtId="0" fontId="51" fillId="5" borderId="9" xfId="0" applyFont="1" applyFill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51" fillId="3" borderId="2" xfId="0" applyFont="1" applyFill="1" applyBorder="1" applyAlignment="1">
      <alignment horizontal="center" vertical="center"/>
    </xf>
    <xf numFmtId="0" fontId="43" fillId="7" borderId="37" xfId="0" applyFont="1" applyFill="1" applyBorder="1" applyAlignment="1" applyProtection="1">
      <alignment horizontal="center" vertical="center"/>
      <protection locked="0"/>
    </xf>
    <xf numFmtId="0" fontId="46" fillId="5" borderId="7" xfId="0" applyFont="1" applyFill="1" applyBorder="1" applyAlignment="1">
      <alignment horizontal="center" vertical="center"/>
    </xf>
    <xf numFmtId="0" fontId="43" fillId="5" borderId="8" xfId="0" applyFont="1" applyFill="1" applyBorder="1" applyAlignment="1">
      <alignment horizontal="center" vertical="center"/>
    </xf>
    <xf numFmtId="0" fontId="43" fillId="5" borderId="9" xfId="0" applyFont="1" applyFill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46" fillId="5" borderId="48" xfId="0" applyFont="1" applyFill="1" applyBorder="1" applyAlignment="1">
      <alignment horizontal="center" vertical="center"/>
    </xf>
    <xf numFmtId="0" fontId="43" fillId="5" borderId="49" xfId="0" applyFont="1" applyFill="1" applyBorder="1" applyAlignment="1">
      <alignment horizontal="center" vertical="center"/>
    </xf>
    <xf numFmtId="0" fontId="46" fillId="5" borderId="49" xfId="0" applyFont="1" applyFill="1" applyBorder="1" applyAlignment="1">
      <alignment horizontal="center" vertical="center"/>
    </xf>
    <xf numFmtId="0" fontId="43" fillId="5" borderId="50" xfId="0" applyFont="1" applyFill="1" applyBorder="1" applyAlignment="1">
      <alignment horizontal="center" vertical="center"/>
    </xf>
    <xf numFmtId="49" fontId="46" fillId="0" borderId="64" xfId="0" applyNumberFormat="1" applyFont="1" applyBorder="1" applyAlignment="1" applyProtection="1">
      <alignment horizontal="left" vertical="top" wrapText="1"/>
      <protection locked="0"/>
    </xf>
    <xf numFmtId="49" fontId="43" fillId="0" borderId="65" xfId="0" applyNumberFormat="1" applyFont="1" applyBorder="1" applyAlignment="1" applyProtection="1">
      <alignment horizontal="left" vertical="top" wrapText="1"/>
      <protection locked="0"/>
    </xf>
    <xf numFmtId="49" fontId="43" fillId="0" borderId="66" xfId="0" applyNumberFormat="1" applyFont="1" applyBorder="1" applyAlignment="1" applyProtection="1">
      <alignment horizontal="left" vertical="top" wrapText="1"/>
      <protection locked="0"/>
    </xf>
    <xf numFmtId="0" fontId="46" fillId="5" borderId="32" xfId="0" applyFont="1" applyFill="1" applyBorder="1" applyAlignment="1">
      <alignment horizontal="center" vertical="center"/>
    </xf>
    <xf numFmtId="0" fontId="43" fillId="5" borderId="33" xfId="0" applyFont="1" applyFill="1" applyBorder="1" applyAlignment="1">
      <alignment horizontal="center" vertical="center"/>
    </xf>
    <xf numFmtId="0" fontId="46" fillId="5" borderId="33" xfId="0" applyFont="1" applyFill="1" applyBorder="1" applyAlignment="1">
      <alignment horizontal="center" vertical="center"/>
    </xf>
    <xf numFmtId="0" fontId="43" fillId="5" borderId="34" xfId="0" applyFont="1" applyFill="1" applyBorder="1" applyAlignment="1">
      <alignment horizontal="center" vertical="center"/>
    </xf>
    <xf numFmtId="0" fontId="43" fillId="0" borderId="51" xfId="0" applyFont="1" applyBorder="1" applyAlignment="1" applyProtection="1">
      <alignment horizontal="center" vertical="center"/>
      <protection locked="0"/>
    </xf>
    <xf numFmtId="0" fontId="43" fillId="5" borderId="16" xfId="0" applyFont="1" applyFill="1" applyBorder="1" applyAlignment="1">
      <alignment horizontal="center" vertical="center"/>
    </xf>
    <xf numFmtId="0" fontId="43" fillId="0" borderId="114" xfId="0" applyFont="1" applyBorder="1" applyAlignment="1" applyProtection="1">
      <alignment horizontal="center" vertical="center"/>
      <protection locked="0"/>
    </xf>
    <xf numFmtId="0" fontId="47" fillId="0" borderId="115" xfId="0" applyFont="1" applyBorder="1" applyAlignment="1" applyProtection="1">
      <alignment horizontal="center" vertical="center"/>
      <protection locked="0"/>
    </xf>
    <xf numFmtId="0" fontId="43" fillId="0" borderId="116" xfId="0" applyFont="1" applyBorder="1" applyAlignment="1" applyProtection="1">
      <alignment horizontal="center" vertical="center"/>
      <protection locked="0"/>
    </xf>
    <xf numFmtId="0" fontId="47" fillId="0" borderId="116" xfId="0" applyFont="1" applyBorder="1" applyAlignment="1" applyProtection="1">
      <alignment horizontal="center" vertical="center"/>
      <protection locked="0"/>
    </xf>
    <xf numFmtId="0" fontId="43" fillId="0" borderId="117" xfId="0" applyFont="1" applyBorder="1" applyAlignment="1" applyProtection="1">
      <alignment horizontal="center" vertical="center"/>
      <protection locked="0"/>
    </xf>
    <xf numFmtId="0" fontId="46" fillId="5" borderId="74" xfId="0" applyFont="1" applyFill="1" applyBorder="1" applyAlignment="1">
      <alignment horizontal="center" vertical="center" wrapText="1"/>
    </xf>
    <xf numFmtId="0" fontId="43" fillId="5" borderId="19" xfId="0" applyFont="1" applyFill="1" applyBorder="1" applyAlignment="1">
      <alignment horizontal="center" vertical="center" wrapText="1"/>
    </xf>
    <xf numFmtId="0" fontId="47" fillId="0" borderId="36" xfId="0" applyFont="1" applyBorder="1" applyAlignment="1" applyProtection="1">
      <alignment horizontal="center" vertical="center"/>
      <protection locked="0"/>
    </xf>
    <xf numFmtId="0" fontId="43" fillId="5" borderId="13" xfId="0" applyFont="1" applyFill="1" applyBorder="1" applyAlignment="1">
      <alignment horizontal="center" vertical="center" wrapText="1"/>
    </xf>
    <xf numFmtId="49" fontId="45" fillId="0" borderId="4" xfId="0" applyNumberFormat="1" applyFont="1" applyBorder="1" applyAlignment="1" applyProtection="1">
      <alignment horizontal="center" vertical="center"/>
      <protection locked="0"/>
    </xf>
    <xf numFmtId="49" fontId="45" fillId="0" borderId="1" xfId="0" applyNumberFormat="1" applyFont="1" applyBorder="1" applyAlignment="1" applyProtection="1">
      <alignment horizontal="center" vertical="center"/>
      <protection locked="0"/>
    </xf>
    <xf numFmtId="49" fontId="45" fillId="0" borderId="28" xfId="0" applyNumberFormat="1" applyFont="1" applyBorder="1" applyAlignment="1" applyProtection="1">
      <alignment horizontal="center" vertical="center"/>
      <protection locked="0"/>
    </xf>
    <xf numFmtId="49" fontId="45" fillId="0" borderId="21" xfId="0" applyNumberFormat="1" applyFont="1" applyBorder="1" applyAlignment="1" applyProtection="1">
      <alignment horizontal="center" vertical="center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45" fillId="0" borderId="21" xfId="0" applyFont="1" applyBorder="1" applyAlignment="1" applyProtection="1">
      <alignment horizontal="center" vertical="center"/>
      <protection locked="0"/>
    </xf>
    <xf numFmtId="0" fontId="43" fillId="5" borderId="11" xfId="0" applyFont="1" applyFill="1" applyBorder="1" applyAlignment="1">
      <alignment horizontal="center" vertical="center"/>
    </xf>
    <xf numFmtId="177" fontId="43" fillId="0" borderId="29" xfId="0" applyNumberFormat="1" applyFont="1" applyBorder="1" applyAlignment="1" applyProtection="1">
      <alignment horizontal="center" vertical="center"/>
      <protection locked="0"/>
    </xf>
    <xf numFmtId="177" fontId="43" fillId="0" borderId="1" xfId="0" applyNumberFormat="1" applyFont="1" applyBorder="1" applyAlignment="1" applyProtection="1">
      <alignment horizontal="center" vertical="center"/>
      <protection locked="0"/>
    </xf>
    <xf numFmtId="177" fontId="43" fillId="0" borderId="5" xfId="0" applyNumberFormat="1" applyFont="1" applyBorder="1" applyAlignment="1" applyProtection="1">
      <alignment horizontal="center" vertical="center"/>
      <protection locked="0"/>
    </xf>
    <xf numFmtId="177" fontId="43" fillId="0" borderId="30" xfId="0" applyNumberFormat="1" applyFont="1" applyBorder="1" applyAlignment="1" applyProtection="1">
      <alignment horizontal="center" vertical="center"/>
      <protection locked="0"/>
    </xf>
    <xf numFmtId="177" fontId="43" fillId="0" borderId="21" xfId="0" applyNumberFormat="1" applyFont="1" applyBorder="1" applyAlignment="1" applyProtection="1">
      <alignment horizontal="center" vertical="center"/>
      <protection locked="0"/>
    </xf>
    <xf numFmtId="177" fontId="43" fillId="0" borderId="31" xfId="0" applyNumberFormat="1" applyFont="1" applyBorder="1" applyAlignment="1" applyProtection="1">
      <alignment horizontal="center" vertical="center"/>
      <protection locked="0"/>
    </xf>
    <xf numFmtId="0" fontId="47" fillId="0" borderId="4" xfId="0" applyFont="1" applyBorder="1" applyAlignment="1" applyProtection="1">
      <alignment horizontal="center" vertical="center"/>
      <protection locked="0"/>
    </xf>
    <xf numFmtId="0" fontId="40" fillId="0" borderId="0" xfId="0" applyFont="1" applyAlignment="1">
      <alignment horizontal="left" vertical="center"/>
    </xf>
    <xf numFmtId="0" fontId="43" fillId="4" borderId="23" xfId="0" applyFont="1" applyFill="1" applyBorder="1" applyAlignment="1" applyProtection="1">
      <alignment horizontal="center" vertical="center"/>
      <protection locked="0"/>
    </xf>
    <xf numFmtId="0" fontId="43" fillId="4" borderId="6" xfId="0" applyFont="1" applyFill="1" applyBorder="1" applyAlignment="1" applyProtection="1">
      <alignment horizontal="center" vertical="center"/>
      <protection locked="0"/>
    </xf>
    <xf numFmtId="0" fontId="43" fillId="4" borderId="24" xfId="0" applyFont="1" applyFill="1" applyBorder="1" applyAlignment="1" applyProtection="1">
      <alignment horizontal="center" vertical="center"/>
      <protection locked="0"/>
    </xf>
    <xf numFmtId="0" fontId="43" fillId="5" borderId="26" xfId="0" applyFont="1" applyFill="1" applyBorder="1" applyAlignment="1">
      <alignment horizontal="center" vertical="center"/>
    </xf>
    <xf numFmtId="0" fontId="43" fillId="5" borderId="27" xfId="0" applyFont="1" applyFill="1" applyBorder="1" applyAlignment="1">
      <alignment horizontal="center" vertical="center"/>
    </xf>
    <xf numFmtId="0" fontId="44" fillId="0" borderId="40" xfId="0" applyFont="1" applyBorder="1" applyAlignment="1" applyProtection="1">
      <alignment horizontal="center" vertical="center"/>
      <protection locked="0"/>
    </xf>
    <xf numFmtId="0" fontId="45" fillId="0" borderId="41" xfId="0" applyFont="1" applyBorder="1" applyAlignment="1" applyProtection="1">
      <alignment horizontal="center" vertical="center"/>
      <protection locked="0"/>
    </xf>
    <xf numFmtId="0" fontId="45" fillId="0" borderId="42" xfId="0" applyFont="1" applyBorder="1" applyAlignment="1" applyProtection="1">
      <alignment horizontal="center" vertical="center"/>
      <protection locked="0"/>
    </xf>
    <xf numFmtId="0" fontId="45" fillId="6" borderId="23" xfId="0" applyFont="1" applyFill="1" applyBorder="1" applyAlignment="1" applyProtection="1">
      <alignment horizontal="center" vertical="center"/>
      <protection locked="0"/>
    </xf>
    <xf numFmtId="0" fontId="45" fillId="6" borderId="6" xfId="0" applyFont="1" applyFill="1" applyBorder="1" applyAlignment="1" applyProtection="1">
      <alignment horizontal="center" vertical="center"/>
      <protection locked="0"/>
    </xf>
    <xf numFmtId="0" fontId="45" fillId="6" borderId="24" xfId="0" applyFont="1" applyFill="1" applyBorder="1" applyAlignment="1" applyProtection="1">
      <alignment horizontal="center" vertical="center"/>
      <protection locked="0"/>
    </xf>
    <xf numFmtId="0" fontId="43" fillId="8" borderId="13" xfId="0" applyFont="1" applyFill="1" applyBorder="1" applyAlignment="1">
      <alignment horizontal="center" vertical="center"/>
    </xf>
    <xf numFmtId="0" fontId="43" fillId="8" borderId="14" xfId="0" applyFont="1" applyFill="1" applyBorder="1" applyAlignment="1">
      <alignment horizontal="center" vertical="center"/>
    </xf>
    <xf numFmtId="0" fontId="46" fillId="5" borderId="71" xfId="0" applyFont="1" applyFill="1" applyBorder="1" applyAlignment="1">
      <alignment horizontal="center" vertical="center" shrinkToFit="1"/>
    </xf>
    <xf numFmtId="0" fontId="43" fillId="5" borderId="42" xfId="0" applyFont="1" applyFill="1" applyBorder="1" applyAlignment="1">
      <alignment horizontal="center" vertical="center" shrinkToFit="1"/>
    </xf>
    <xf numFmtId="0" fontId="43" fillId="5" borderId="46" xfId="0" applyFont="1" applyFill="1" applyBorder="1" applyAlignment="1">
      <alignment horizontal="center" vertical="center" shrinkToFit="1"/>
    </xf>
    <xf numFmtId="0" fontId="43" fillId="5" borderId="47" xfId="0" applyFont="1" applyFill="1" applyBorder="1" applyAlignment="1">
      <alignment horizontal="center" vertical="center" shrinkToFit="1"/>
    </xf>
    <xf numFmtId="0" fontId="46" fillId="4" borderId="14" xfId="0" applyFont="1" applyFill="1" applyBorder="1" applyAlignment="1" applyProtection="1">
      <alignment horizontal="center" vertical="center"/>
      <protection locked="0"/>
    </xf>
    <xf numFmtId="0" fontId="46" fillId="4" borderId="43" xfId="0" applyFont="1" applyFill="1" applyBorder="1" applyAlignment="1" applyProtection="1">
      <alignment horizontal="center" vertical="center"/>
      <protection locked="0"/>
    </xf>
    <xf numFmtId="180" fontId="23" fillId="0" borderId="4" xfId="0" applyNumberFormat="1" applyFont="1" applyBorder="1" applyAlignment="1">
      <alignment horizontal="center" vertical="center"/>
    </xf>
    <xf numFmtId="180" fontId="23" fillId="0" borderId="1" xfId="0" applyNumberFormat="1" applyFont="1" applyBorder="1" applyAlignment="1">
      <alignment horizontal="center" vertical="center"/>
    </xf>
    <xf numFmtId="180" fontId="23" fillId="0" borderId="5" xfId="0" applyNumberFormat="1" applyFont="1" applyBorder="1" applyAlignment="1">
      <alignment horizontal="center" vertical="center"/>
    </xf>
    <xf numFmtId="180" fontId="23" fillId="0" borderId="28" xfId="0" applyNumberFormat="1" applyFont="1" applyBorder="1" applyAlignment="1">
      <alignment horizontal="center" vertical="center"/>
    </xf>
    <xf numFmtId="180" fontId="23" fillId="0" borderId="21" xfId="0" applyNumberFormat="1" applyFont="1" applyBorder="1" applyAlignment="1">
      <alignment horizontal="center" vertical="center"/>
    </xf>
    <xf numFmtId="180" fontId="23" fillId="0" borderId="31" xfId="0" applyNumberFormat="1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3" fillId="0" borderId="112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113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 shrinkToFit="1"/>
    </xf>
    <xf numFmtId="0" fontId="17" fillId="0" borderId="90" xfId="0" applyFont="1" applyBorder="1" applyAlignment="1">
      <alignment horizontal="center" vertical="center" shrinkToFit="1"/>
    </xf>
    <xf numFmtId="0" fontId="17" fillId="0" borderId="107" xfId="0" applyFont="1" applyBorder="1" applyAlignment="1">
      <alignment horizontal="center" vertical="center" shrinkToFit="1"/>
    </xf>
    <xf numFmtId="179" fontId="23" fillId="0" borderId="4" xfId="0" applyNumberFormat="1" applyFont="1" applyBorder="1" applyAlignment="1">
      <alignment horizontal="center" vertical="center"/>
    </xf>
    <xf numFmtId="179" fontId="23" fillId="0" borderId="1" xfId="0" applyNumberFormat="1" applyFont="1" applyBorder="1" applyAlignment="1">
      <alignment horizontal="center" vertical="center"/>
    </xf>
    <xf numFmtId="179" fontId="23" fillId="0" borderId="2" xfId="0" applyNumberFormat="1" applyFont="1" applyBorder="1" applyAlignment="1">
      <alignment horizontal="center" vertical="center"/>
    </xf>
    <xf numFmtId="179" fontId="23" fillId="0" borderId="28" xfId="0" applyNumberFormat="1" applyFont="1" applyBorder="1" applyAlignment="1">
      <alignment horizontal="center" vertical="center"/>
    </xf>
    <xf numFmtId="179" fontId="23" fillId="0" borderId="21" xfId="0" applyNumberFormat="1" applyFont="1" applyBorder="1" applyAlignment="1">
      <alignment horizontal="center" vertical="center"/>
    </xf>
    <xf numFmtId="179" fontId="23" fillId="0" borderId="22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180" fontId="23" fillId="0" borderId="23" xfId="0" applyNumberFormat="1" applyFont="1" applyBorder="1" applyAlignment="1">
      <alignment horizontal="center" vertical="center"/>
    </xf>
    <xf numFmtId="180" fontId="23" fillId="0" borderId="6" xfId="0" applyNumberFormat="1" applyFont="1" applyBorder="1" applyAlignment="1">
      <alignment horizontal="center" vertical="center"/>
    </xf>
    <xf numFmtId="180" fontId="23" fillId="0" borderId="3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51" xfId="0" applyFont="1" applyBorder="1" applyAlignment="1">
      <alignment horizontal="center" vertical="center" shrinkToFit="1"/>
    </xf>
    <xf numFmtId="179" fontId="23" fillId="0" borderId="23" xfId="0" applyNumberFormat="1" applyFont="1" applyBorder="1" applyAlignment="1">
      <alignment horizontal="center" vertical="center"/>
    </xf>
    <xf numFmtId="179" fontId="23" fillId="0" borderId="6" xfId="0" applyNumberFormat="1" applyFont="1" applyBorder="1" applyAlignment="1">
      <alignment horizontal="center" vertical="center"/>
    </xf>
    <xf numFmtId="179" fontId="23" fillId="0" borderId="24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shrinkToFit="1"/>
    </xf>
    <xf numFmtId="0" fontId="25" fillId="0" borderId="89" xfId="0" applyFont="1" applyBorder="1" applyAlignment="1">
      <alignment horizontal="center" vertical="center" shrinkToFit="1"/>
    </xf>
    <xf numFmtId="0" fontId="25" fillId="0" borderId="90" xfId="0" applyFont="1" applyBorder="1" applyAlignment="1">
      <alignment horizontal="center" vertical="center" shrinkToFit="1"/>
    </xf>
    <xf numFmtId="0" fontId="25" fillId="0" borderId="107" xfId="0" applyFont="1" applyBorder="1" applyAlignment="1">
      <alignment horizontal="center" vertical="center" shrinkToFit="1"/>
    </xf>
    <xf numFmtId="0" fontId="25" fillId="0" borderId="109" xfId="0" applyFont="1" applyBorder="1" applyAlignment="1">
      <alignment horizontal="center" vertical="center" shrinkToFit="1"/>
    </xf>
    <xf numFmtId="0" fontId="25" fillId="0" borderId="110" xfId="0" applyFont="1" applyBorder="1" applyAlignment="1">
      <alignment horizontal="center" vertical="center" shrinkToFit="1"/>
    </xf>
    <xf numFmtId="0" fontId="25" fillId="0" borderId="111" xfId="0" applyFont="1" applyBorder="1" applyAlignment="1">
      <alignment horizontal="center" vertical="center" shrinkToFit="1"/>
    </xf>
    <xf numFmtId="0" fontId="12" fillId="0" borderId="97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23" fillId="0" borderId="77" xfId="0" applyFont="1" applyBorder="1" applyAlignment="1">
      <alignment horizontal="center" vertical="center"/>
    </xf>
    <xf numFmtId="0" fontId="23" fillId="0" borderId="78" xfId="0" applyFont="1" applyBorder="1" applyAlignment="1">
      <alignment horizontal="center" vertical="center"/>
    </xf>
    <xf numFmtId="0" fontId="17" fillId="0" borderId="104" xfId="0" applyFont="1" applyBorder="1" applyAlignment="1">
      <alignment horizontal="center" vertical="center" shrinkToFit="1"/>
    </xf>
    <xf numFmtId="0" fontId="17" fillId="0" borderId="105" xfId="0" applyFont="1" applyBorder="1" applyAlignment="1">
      <alignment horizontal="center" vertical="center" shrinkToFit="1"/>
    </xf>
    <xf numFmtId="0" fontId="17" fillId="0" borderId="106" xfId="0" applyFont="1" applyBorder="1" applyAlignment="1">
      <alignment horizontal="center" vertical="center" shrinkToFit="1"/>
    </xf>
    <xf numFmtId="179" fontId="23" fillId="0" borderId="84" xfId="0" applyNumberFormat="1" applyFont="1" applyBorder="1" applyAlignment="1">
      <alignment horizontal="center" vertical="center"/>
    </xf>
    <xf numFmtId="179" fontId="23" fillId="0" borderId="77" xfId="0" applyNumberFormat="1" applyFont="1" applyBorder="1" applyAlignment="1">
      <alignment horizontal="center" vertical="center"/>
    </xf>
    <xf numFmtId="179" fontId="23" fillId="0" borderId="78" xfId="0" applyNumberFormat="1" applyFont="1" applyBorder="1" applyAlignment="1">
      <alignment horizontal="center" vertical="center"/>
    </xf>
    <xf numFmtId="0" fontId="23" fillId="0" borderId="84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180" fontId="23" fillId="0" borderId="84" xfId="0" applyNumberFormat="1" applyFont="1" applyBorder="1" applyAlignment="1">
      <alignment horizontal="center" vertical="center"/>
    </xf>
    <xf numFmtId="180" fontId="23" fillId="0" borderId="77" xfId="0" applyNumberFormat="1" applyFont="1" applyBorder="1" applyAlignment="1">
      <alignment horizontal="center" vertical="center"/>
    </xf>
    <xf numFmtId="180" fontId="23" fillId="0" borderId="83" xfId="0" applyNumberFormat="1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12" fillId="0" borderId="10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 justifyLastLine="1"/>
    </xf>
    <xf numFmtId="0" fontId="12" fillId="0" borderId="1" xfId="0" applyFont="1" applyBorder="1" applyAlignment="1">
      <alignment horizontal="center" vertical="center" wrapText="1" justifyLastLine="1"/>
    </xf>
    <xf numFmtId="0" fontId="12" fillId="0" borderId="28" xfId="0" applyFont="1" applyBorder="1" applyAlignment="1">
      <alignment horizontal="center" vertical="center" wrapText="1" justifyLastLine="1"/>
    </xf>
    <xf numFmtId="0" fontId="12" fillId="0" borderId="21" xfId="0" applyFont="1" applyBorder="1" applyAlignment="1">
      <alignment horizontal="center" vertical="center" wrapText="1" justifyLastLine="1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8" fontId="8" fillId="0" borderId="23" xfId="0" applyNumberFormat="1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center" vertical="center"/>
    </xf>
    <xf numFmtId="178" fontId="8" fillId="0" borderId="2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178" fontId="8" fillId="0" borderId="84" xfId="0" applyNumberFormat="1" applyFont="1" applyBorder="1" applyAlignment="1">
      <alignment horizontal="center" vertical="center"/>
    </xf>
    <xf numFmtId="178" fontId="8" fillId="0" borderId="77" xfId="0" applyNumberFormat="1" applyFont="1" applyBorder="1" applyAlignment="1">
      <alignment horizontal="center" vertical="center"/>
    </xf>
    <xf numFmtId="178" fontId="8" fillId="0" borderId="78" xfId="0" applyNumberFormat="1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/>
    </xf>
    <xf numFmtId="0" fontId="16" fillId="0" borderId="100" xfId="0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shrinkToFit="1"/>
    </xf>
    <xf numFmtId="0" fontId="20" fillId="0" borderId="1" xfId="1" applyFont="1" applyBorder="1" applyAlignment="1">
      <alignment horizontal="center" vertical="center" shrinkToFit="1"/>
    </xf>
    <xf numFmtId="0" fontId="20" fillId="0" borderId="2" xfId="1" applyFont="1" applyBorder="1" applyAlignment="1">
      <alignment horizontal="center" vertical="center" shrinkToFit="1"/>
    </xf>
    <xf numFmtId="0" fontId="20" fillId="0" borderId="45" xfId="1" applyFont="1" applyBorder="1" applyAlignment="1">
      <alignment horizontal="center" vertical="center" shrinkToFit="1"/>
    </xf>
    <xf numFmtId="0" fontId="16" fillId="0" borderId="102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8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0" fontId="16" fillId="0" borderId="9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7" fillId="0" borderId="94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6" fillId="0" borderId="82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6" fillId="0" borderId="9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9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31" fillId="0" borderId="36" xfId="2" applyFont="1" applyBorder="1" applyAlignment="1">
      <alignment horizontal="center" vertical="center" shrinkToFit="1"/>
    </xf>
    <xf numFmtId="0" fontId="31" fillId="0" borderId="114" xfId="2" applyFont="1" applyBorder="1" applyAlignment="1">
      <alignment horizontal="center" vertical="center" shrinkToFit="1"/>
    </xf>
    <xf numFmtId="0" fontId="31" fillId="0" borderId="20" xfId="2" applyFont="1" applyBorder="1" applyAlignment="1">
      <alignment horizontal="center" vertical="center" shrinkToFit="1"/>
    </xf>
    <xf numFmtId="0" fontId="32" fillId="0" borderId="36" xfId="2" applyFont="1" applyBorder="1" applyAlignment="1">
      <alignment horizontal="center" vertical="center" wrapText="1"/>
    </xf>
    <xf numFmtId="0" fontId="32" fillId="0" borderId="114" xfId="2" applyFont="1" applyBorder="1" applyAlignment="1">
      <alignment horizontal="center" vertical="center" wrapText="1"/>
    </xf>
    <xf numFmtId="0" fontId="32" fillId="0" borderId="20" xfId="2" applyFont="1" applyBorder="1" applyAlignment="1">
      <alignment horizontal="center" vertical="center" wrapText="1"/>
    </xf>
    <xf numFmtId="0" fontId="34" fillId="0" borderId="36" xfId="2" applyFont="1" applyBorder="1" applyAlignment="1">
      <alignment horizontal="distributed" vertical="center" wrapText="1" justifyLastLine="1" shrinkToFit="1"/>
    </xf>
    <xf numFmtId="0" fontId="34" fillId="0" borderId="114" xfId="2" applyFont="1" applyBorder="1" applyAlignment="1">
      <alignment horizontal="distributed" vertical="center" wrapText="1" justifyLastLine="1" shrinkToFit="1"/>
    </xf>
    <xf numFmtId="0" fontId="34" fillId="0" borderId="20" xfId="2" applyFont="1" applyBorder="1" applyAlignment="1">
      <alignment horizontal="distributed" vertical="center" wrapText="1" justifyLastLine="1" shrinkToFit="1"/>
    </xf>
    <xf numFmtId="0" fontId="31" fillId="0" borderId="36" xfId="2" applyFont="1" applyBorder="1" applyAlignment="1">
      <alignment horizontal="distributed" vertical="center" justifyLastLine="1"/>
    </xf>
    <xf numFmtId="0" fontId="31" fillId="0" borderId="114" xfId="2" applyFont="1" applyBorder="1" applyAlignment="1">
      <alignment horizontal="distributed" vertical="center" justifyLastLine="1"/>
    </xf>
    <xf numFmtId="0" fontId="31" fillId="0" borderId="20" xfId="2" applyFont="1" applyBorder="1" applyAlignment="1">
      <alignment horizontal="distributed" vertical="center" justifyLastLine="1"/>
    </xf>
    <xf numFmtId="0" fontId="5" fillId="0" borderId="0" xfId="1" applyAlignment="1">
      <alignment horizontal="center" vertical="center" shrinkToFit="1"/>
    </xf>
    <xf numFmtId="0" fontId="5" fillId="2" borderId="62" xfId="1" applyFill="1" applyBorder="1" applyAlignment="1">
      <alignment horizontal="center" vertical="center" shrinkToFit="1"/>
    </xf>
    <xf numFmtId="0" fontId="5" fillId="2" borderId="26" xfId="1" applyFill="1" applyBorder="1" applyAlignment="1">
      <alignment horizontal="center" vertical="center" shrinkToFit="1"/>
    </xf>
    <xf numFmtId="0" fontId="5" fillId="2" borderId="63" xfId="1" applyFill="1" applyBorder="1" applyAlignment="1">
      <alignment horizontal="center" vertical="center" shrinkToFit="1"/>
    </xf>
    <xf numFmtId="0" fontId="5" fillId="2" borderId="25" xfId="1" applyFill="1" applyBorder="1" applyAlignment="1">
      <alignment horizontal="center" vertical="center" shrinkToFit="1"/>
    </xf>
    <xf numFmtId="0" fontId="5" fillId="0" borderId="64" xfId="1" applyBorder="1" applyAlignment="1">
      <alignment horizontal="center" vertical="center" wrapText="1" shrinkToFit="1"/>
    </xf>
    <xf numFmtId="0" fontId="5" fillId="0" borderId="65" xfId="1" applyBorder="1" applyAlignment="1">
      <alignment horizontal="center" vertical="center" wrapText="1" shrinkToFit="1"/>
    </xf>
    <xf numFmtId="0" fontId="5" fillId="0" borderId="66" xfId="1" applyBorder="1" applyAlignment="1">
      <alignment horizontal="center" vertical="center" wrapText="1" shrinkToFit="1"/>
    </xf>
    <xf numFmtId="0" fontId="5" fillId="0" borderId="73" xfId="1" applyBorder="1" applyAlignment="1">
      <alignment horizontal="left" vertical="top" shrinkToFit="1"/>
    </xf>
    <xf numFmtId="0" fontId="5" fillId="0" borderId="65" xfId="1" applyBorder="1" applyAlignment="1">
      <alignment horizontal="left" vertical="top" shrinkToFit="1"/>
    </xf>
    <xf numFmtId="0" fontId="5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mhcz211.t@outlook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4" zoomScale="130" zoomScaleNormal="100" zoomScaleSheetLayoutView="130" workbookViewId="0">
      <selection activeCell="I39" sqref="I39:L40"/>
    </sheetView>
  </sheetViews>
  <sheetFormatPr defaultColWidth="9" defaultRowHeight="13.2"/>
  <cols>
    <col min="1" max="2" width="6.109375" style="66" customWidth="1"/>
    <col min="3" max="6" width="7.33203125" style="66" customWidth="1"/>
    <col min="7" max="15" width="6.109375" style="66" customWidth="1"/>
    <col min="16" max="45" width="1.6640625" style="68" customWidth="1"/>
    <col min="46" max="46" width="5.88671875" style="66" customWidth="1"/>
    <col min="47" max="47" width="20.109375" style="66" customWidth="1"/>
    <col min="48" max="48" width="9.21875" style="66" bestFit="1" customWidth="1"/>
    <col min="49" max="49" width="12" style="66" customWidth="1"/>
    <col min="50" max="50" width="12.109375" style="66" customWidth="1"/>
    <col min="51" max="51" width="11.33203125" style="66" bestFit="1" customWidth="1"/>
    <col min="52" max="52" width="6.6640625" style="66" customWidth="1"/>
    <col min="53" max="16384" width="9" style="66"/>
  </cols>
  <sheetData>
    <row r="1" spans="1:56" ht="28.8" thickBot="1">
      <c r="A1" s="280" t="s">
        <v>224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</row>
    <row r="2" spans="1:56" ht="14.4" customHeight="1">
      <c r="A2" s="153" t="s">
        <v>225</v>
      </c>
      <c r="B2" s="154"/>
      <c r="C2" s="155" t="s">
        <v>152</v>
      </c>
      <c r="D2" s="156"/>
      <c r="E2" s="156"/>
      <c r="F2" s="156"/>
      <c r="G2" s="156"/>
      <c r="H2" s="156"/>
      <c r="I2" s="157"/>
      <c r="J2" s="181" t="s">
        <v>226</v>
      </c>
      <c r="K2" s="284"/>
      <c r="L2" s="284"/>
      <c r="M2" s="284"/>
      <c r="N2" s="284"/>
      <c r="O2" s="285"/>
      <c r="P2" s="181" t="s">
        <v>82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5" t="s">
        <v>104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1"/>
      <c r="AT2" s="67"/>
      <c r="AV2" s="66" t="s">
        <v>76</v>
      </c>
      <c r="AW2" s="68" t="s">
        <v>108</v>
      </c>
      <c r="AX2" s="68" t="s">
        <v>109</v>
      </c>
      <c r="AY2" s="68" t="s">
        <v>110</v>
      </c>
      <c r="AZ2" s="69" t="s">
        <v>107</v>
      </c>
      <c r="BA2" s="68" t="s">
        <v>105</v>
      </c>
      <c r="BB2" s="68" t="s">
        <v>106</v>
      </c>
      <c r="BC2" s="69" t="s">
        <v>112</v>
      </c>
      <c r="BD2" s="69" t="s">
        <v>111</v>
      </c>
    </row>
    <row r="3" spans="1:56" ht="24" customHeight="1">
      <c r="A3" s="158" t="s">
        <v>95</v>
      </c>
      <c r="B3" s="159"/>
      <c r="C3" s="160" t="s">
        <v>151</v>
      </c>
      <c r="D3" s="161"/>
      <c r="E3" s="161"/>
      <c r="F3" s="161"/>
      <c r="G3" s="161"/>
      <c r="H3" s="161"/>
      <c r="I3" s="162"/>
      <c r="J3" s="281" t="s">
        <v>76</v>
      </c>
      <c r="K3" s="282"/>
      <c r="L3" s="282"/>
      <c r="M3" s="282"/>
      <c r="N3" s="282"/>
      <c r="O3" s="283"/>
      <c r="P3" s="183" t="s">
        <v>242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298" t="s">
        <v>112</v>
      </c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9"/>
      <c r="AT3" s="70"/>
      <c r="AV3" s="66" t="s">
        <v>77</v>
      </c>
      <c r="AW3" s="68" t="s">
        <v>108</v>
      </c>
      <c r="AX3" s="68" t="s">
        <v>109</v>
      </c>
      <c r="AY3" s="68" t="s">
        <v>110</v>
      </c>
      <c r="AZ3" s="69" t="s">
        <v>107</v>
      </c>
      <c r="BA3" s="68" t="s">
        <v>105</v>
      </c>
      <c r="BB3" s="68" t="s">
        <v>106</v>
      </c>
      <c r="BC3" s="69" t="s">
        <v>112</v>
      </c>
      <c r="BD3" s="69" t="s">
        <v>111</v>
      </c>
    </row>
    <row r="4" spans="1:56" ht="20.100000000000001" customHeight="1">
      <c r="A4" s="294" t="s">
        <v>227</v>
      </c>
      <c r="B4" s="295"/>
      <c r="C4" s="286">
        <v>434319803</v>
      </c>
      <c r="D4" s="287"/>
      <c r="E4" s="287"/>
      <c r="F4" s="287"/>
      <c r="G4" s="287"/>
      <c r="H4" s="287"/>
      <c r="I4" s="288"/>
      <c r="J4" s="175" t="s">
        <v>93</v>
      </c>
      <c r="K4" s="176"/>
      <c r="L4" s="176"/>
      <c r="M4" s="176"/>
      <c r="N4" s="176"/>
      <c r="O4" s="177"/>
      <c r="P4" s="210" t="s">
        <v>79</v>
      </c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1"/>
      <c r="AT4" s="70"/>
      <c r="AV4" s="66" t="s">
        <v>78</v>
      </c>
      <c r="AW4" s="68" t="s">
        <v>108</v>
      </c>
      <c r="AX4" s="68" t="s">
        <v>109</v>
      </c>
      <c r="AY4" s="68" t="s">
        <v>110</v>
      </c>
      <c r="AZ4" s="69" t="s">
        <v>107</v>
      </c>
      <c r="BA4" s="68" t="s">
        <v>105</v>
      </c>
      <c r="BB4" s="68" t="s">
        <v>106</v>
      </c>
      <c r="BC4" s="69" t="s">
        <v>112</v>
      </c>
      <c r="BD4" s="69" t="s">
        <v>111</v>
      </c>
    </row>
    <row r="5" spans="1:56" ht="20.100000000000001" customHeight="1">
      <c r="A5" s="296" t="s">
        <v>92</v>
      </c>
      <c r="B5" s="297"/>
      <c r="C5" s="289"/>
      <c r="D5" s="290"/>
      <c r="E5" s="290"/>
      <c r="F5" s="290"/>
      <c r="G5" s="290"/>
      <c r="H5" s="290"/>
      <c r="I5" s="291"/>
      <c r="J5" s="178"/>
      <c r="K5" s="179"/>
      <c r="L5" s="179"/>
      <c r="M5" s="179"/>
      <c r="N5" s="179"/>
      <c r="O5" s="179"/>
      <c r="P5" s="212" t="s">
        <v>153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2" t="s">
        <v>154</v>
      </c>
      <c r="AF5" s="213"/>
      <c r="AG5" s="213"/>
      <c r="AH5" s="213"/>
      <c r="AI5" s="213"/>
      <c r="AJ5" s="213"/>
      <c r="AK5" s="214"/>
      <c r="AL5" s="214"/>
      <c r="AM5" s="214"/>
      <c r="AN5" s="214"/>
      <c r="AO5" s="214"/>
      <c r="AP5" s="214"/>
      <c r="AQ5" s="214"/>
      <c r="AR5" s="214"/>
      <c r="AS5" s="215"/>
      <c r="AT5" s="70"/>
      <c r="AW5" s="68"/>
    </row>
    <row r="6" spans="1:56" ht="22.5" customHeight="1">
      <c r="A6" s="292" t="s">
        <v>51</v>
      </c>
      <c r="B6" s="293"/>
      <c r="C6" s="163" t="s">
        <v>89</v>
      </c>
      <c r="D6" s="164"/>
      <c r="E6" s="172" t="s">
        <v>90</v>
      </c>
      <c r="F6" s="173"/>
      <c r="G6" s="170" t="s">
        <v>228</v>
      </c>
      <c r="H6" s="170"/>
      <c r="I6" s="170"/>
      <c r="J6" s="170" t="s">
        <v>229</v>
      </c>
      <c r="K6" s="170"/>
      <c r="L6" s="170"/>
      <c r="M6" s="170" t="s">
        <v>230</v>
      </c>
      <c r="N6" s="170"/>
      <c r="O6" s="170"/>
      <c r="P6" s="211" t="s">
        <v>80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81</v>
      </c>
      <c r="AL6" s="220"/>
      <c r="AM6" s="220"/>
      <c r="AN6" s="220"/>
      <c r="AO6" s="220"/>
      <c r="AP6" s="220"/>
      <c r="AQ6" s="220"/>
      <c r="AR6" s="220"/>
      <c r="AS6" s="220"/>
      <c r="AT6" s="71" t="s">
        <v>96</v>
      </c>
    </row>
    <row r="7" spans="1:56" ht="13.5" customHeight="1">
      <c r="A7" s="292"/>
      <c r="B7" s="293"/>
      <c r="C7" s="126" t="s">
        <v>236</v>
      </c>
      <c r="D7" s="127"/>
      <c r="E7" s="128" t="s">
        <v>237</v>
      </c>
      <c r="F7" s="129"/>
      <c r="G7" s="171">
        <v>500132765</v>
      </c>
      <c r="H7" s="171"/>
      <c r="I7" s="171"/>
      <c r="J7" s="171"/>
      <c r="K7" s="171"/>
      <c r="L7" s="171"/>
      <c r="M7" s="171">
        <v>379677</v>
      </c>
      <c r="N7" s="171"/>
      <c r="O7" s="171"/>
      <c r="P7" s="216" t="s">
        <v>3</v>
      </c>
      <c r="Q7" s="217"/>
      <c r="R7" s="202" t="s">
        <v>160</v>
      </c>
      <c r="S7" s="203"/>
      <c r="T7" s="203"/>
      <c r="U7" s="203"/>
      <c r="V7" s="72" t="s">
        <v>4</v>
      </c>
      <c r="W7" s="192" t="s">
        <v>163</v>
      </c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73" t="s">
        <v>5</v>
      </c>
      <c r="AL7" s="103" t="s">
        <v>165</v>
      </c>
      <c r="AM7" s="104"/>
      <c r="AN7" s="104"/>
      <c r="AO7" s="104"/>
      <c r="AP7" s="104"/>
      <c r="AQ7" s="104"/>
      <c r="AR7" s="104"/>
      <c r="AS7" s="74" t="s">
        <v>6</v>
      </c>
      <c r="AT7" s="97">
        <v>45</v>
      </c>
    </row>
    <row r="8" spans="1:56" ht="18" customHeight="1">
      <c r="A8" s="292"/>
      <c r="B8" s="293"/>
      <c r="C8" s="130" t="s">
        <v>155</v>
      </c>
      <c r="D8" s="131"/>
      <c r="E8" s="132" t="s">
        <v>156</v>
      </c>
      <c r="F8" s="133"/>
      <c r="G8" s="171"/>
      <c r="H8" s="171"/>
      <c r="I8" s="171"/>
      <c r="J8" s="171"/>
      <c r="K8" s="171"/>
      <c r="L8" s="171"/>
      <c r="M8" s="171"/>
      <c r="N8" s="171"/>
      <c r="O8" s="171"/>
      <c r="P8" s="218" t="s">
        <v>164</v>
      </c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05" t="s">
        <v>166</v>
      </c>
      <c r="AL8" s="106"/>
      <c r="AM8" s="106"/>
      <c r="AN8" s="106"/>
      <c r="AO8" s="75" t="s">
        <v>7</v>
      </c>
      <c r="AP8" s="107" t="s">
        <v>167</v>
      </c>
      <c r="AQ8" s="106"/>
      <c r="AR8" s="106"/>
      <c r="AS8" s="108"/>
      <c r="AT8" s="97"/>
    </row>
    <row r="9" spans="1:56" ht="14.4" customHeight="1">
      <c r="A9" s="142" t="s">
        <v>231</v>
      </c>
      <c r="B9" s="174"/>
      <c r="C9" s="126" t="s">
        <v>238</v>
      </c>
      <c r="D9" s="127"/>
      <c r="E9" s="128" t="s">
        <v>239</v>
      </c>
      <c r="F9" s="129"/>
      <c r="G9" s="171">
        <v>518030636</v>
      </c>
      <c r="H9" s="171"/>
      <c r="I9" s="171"/>
      <c r="J9" s="171"/>
      <c r="K9" s="171"/>
      <c r="L9" s="171"/>
      <c r="M9" s="171">
        <v>379771</v>
      </c>
      <c r="N9" s="171"/>
      <c r="O9" s="171"/>
      <c r="P9" s="216" t="s">
        <v>3</v>
      </c>
      <c r="Q9" s="217"/>
      <c r="R9" s="202" t="s">
        <v>160</v>
      </c>
      <c r="S9" s="203"/>
      <c r="T9" s="203"/>
      <c r="U9" s="203"/>
      <c r="V9" s="72" t="s">
        <v>4</v>
      </c>
      <c r="W9" s="192" t="s">
        <v>161</v>
      </c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4"/>
      <c r="AK9" s="73" t="s">
        <v>97</v>
      </c>
      <c r="AL9" s="103" t="s">
        <v>165</v>
      </c>
      <c r="AM9" s="104"/>
      <c r="AN9" s="104"/>
      <c r="AO9" s="104"/>
      <c r="AP9" s="104"/>
      <c r="AQ9" s="104"/>
      <c r="AR9" s="104"/>
      <c r="AS9" s="74" t="s">
        <v>98</v>
      </c>
      <c r="AT9" s="98">
        <v>42</v>
      </c>
    </row>
    <row r="10" spans="1:56" ht="18" customHeight="1">
      <c r="A10" s="142"/>
      <c r="B10" s="174"/>
      <c r="C10" s="130" t="s">
        <v>157</v>
      </c>
      <c r="D10" s="131"/>
      <c r="E10" s="132" t="s">
        <v>158</v>
      </c>
      <c r="F10" s="133"/>
      <c r="G10" s="171"/>
      <c r="H10" s="171"/>
      <c r="I10" s="171"/>
      <c r="J10" s="171"/>
      <c r="K10" s="171"/>
      <c r="L10" s="171"/>
      <c r="M10" s="171"/>
      <c r="N10" s="171"/>
      <c r="O10" s="171"/>
      <c r="P10" s="195" t="s">
        <v>162</v>
      </c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7"/>
      <c r="AK10" s="105" t="s">
        <v>168</v>
      </c>
      <c r="AL10" s="106"/>
      <c r="AM10" s="106"/>
      <c r="AN10" s="106"/>
      <c r="AO10" s="75" t="s">
        <v>99</v>
      </c>
      <c r="AP10" s="107" t="s">
        <v>169</v>
      </c>
      <c r="AQ10" s="106"/>
      <c r="AR10" s="106"/>
      <c r="AS10" s="108"/>
      <c r="AT10" s="98"/>
    </row>
    <row r="11" spans="1:56" ht="14.4" customHeight="1">
      <c r="A11" s="142" t="s">
        <v>75</v>
      </c>
      <c r="B11" s="174"/>
      <c r="C11" s="126" t="s">
        <v>240</v>
      </c>
      <c r="D11" s="127"/>
      <c r="E11" s="128" t="s">
        <v>241</v>
      </c>
      <c r="F11" s="129"/>
      <c r="G11" s="171">
        <v>503876232</v>
      </c>
      <c r="H11" s="171"/>
      <c r="I11" s="171"/>
      <c r="J11" s="171"/>
      <c r="K11" s="171"/>
      <c r="L11" s="171"/>
      <c r="M11" s="171"/>
      <c r="N11" s="171"/>
      <c r="O11" s="171"/>
      <c r="P11" s="216" t="s">
        <v>3</v>
      </c>
      <c r="Q11" s="217"/>
      <c r="R11" s="202" t="s">
        <v>160</v>
      </c>
      <c r="S11" s="203"/>
      <c r="T11" s="203"/>
      <c r="U11" s="203"/>
      <c r="V11" s="72" t="s">
        <v>4</v>
      </c>
      <c r="W11" s="192" t="s">
        <v>163</v>
      </c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4"/>
      <c r="AK11" s="73" t="s">
        <v>97</v>
      </c>
      <c r="AL11" s="103" t="s">
        <v>165</v>
      </c>
      <c r="AM11" s="104"/>
      <c r="AN11" s="104"/>
      <c r="AO11" s="104"/>
      <c r="AP11" s="104"/>
      <c r="AQ11" s="104"/>
      <c r="AR11" s="104"/>
      <c r="AS11" s="74" t="s">
        <v>98</v>
      </c>
      <c r="AT11" s="98">
        <v>45</v>
      </c>
    </row>
    <row r="12" spans="1:56" ht="18" customHeight="1">
      <c r="A12" s="142"/>
      <c r="B12" s="174"/>
      <c r="C12" s="130" t="s">
        <v>155</v>
      </c>
      <c r="D12" s="131"/>
      <c r="E12" s="132" t="s">
        <v>159</v>
      </c>
      <c r="F12" s="133"/>
      <c r="G12" s="171"/>
      <c r="H12" s="171"/>
      <c r="I12" s="171"/>
      <c r="J12" s="171"/>
      <c r="K12" s="171"/>
      <c r="L12" s="171"/>
      <c r="M12" s="171"/>
      <c r="N12" s="171"/>
      <c r="O12" s="171"/>
      <c r="P12" s="218" t="s">
        <v>164</v>
      </c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05" t="s">
        <v>170</v>
      </c>
      <c r="AL12" s="106"/>
      <c r="AM12" s="106"/>
      <c r="AN12" s="106"/>
      <c r="AO12" s="75" t="s">
        <v>99</v>
      </c>
      <c r="AP12" s="107" t="s">
        <v>171</v>
      </c>
      <c r="AQ12" s="106"/>
      <c r="AR12" s="106"/>
      <c r="AS12" s="108"/>
      <c r="AT12" s="98"/>
    </row>
    <row r="13" spans="1:56" ht="15" customHeight="1">
      <c r="A13" s="142" t="s">
        <v>54</v>
      </c>
      <c r="B13" s="174"/>
      <c r="C13" s="239"/>
      <c r="D13" s="231"/>
      <c r="E13" s="231"/>
      <c r="F13" s="232"/>
      <c r="G13" s="180"/>
      <c r="H13" s="180"/>
      <c r="I13" s="180"/>
      <c r="J13" s="180"/>
      <c r="K13" s="180"/>
      <c r="L13" s="180"/>
      <c r="M13" s="180"/>
      <c r="N13" s="180"/>
      <c r="O13" s="180"/>
      <c r="P13" s="76"/>
      <c r="Q13" s="77"/>
      <c r="R13" s="227"/>
      <c r="S13" s="227"/>
      <c r="T13" s="227"/>
      <c r="U13" s="227"/>
      <c r="V13" s="78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38"/>
      <c r="AK13" s="79"/>
      <c r="AL13" s="228"/>
      <c r="AM13" s="228"/>
      <c r="AN13" s="228"/>
      <c r="AO13" s="228"/>
      <c r="AP13" s="228"/>
      <c r="AQ13" s="228"/>
      <c r="AR13" s="228"/>
      <c r="AS13" s="80"/>
      <c r="AT13" s="99"/>
    </row>
    <row r="14" spans="1:56" ht="18" customHeight="1">
      <c r="A14" s="142"/>
      <c r="B14" s="174"/>
      <c r="C14" s="229"/>
      <c r="D14" s="230"/>
      <c r="E14" s="230"/>
      <c r="F14" s="233"/>
      <c r="G14" s="180"/>
      <c r="H14" s="180"/>
      <c r="I14" s="180"/>
      <c r="J14" s="180"/>
      <c r="K14" s="180"/>
      <c r="L14" s="180"/>
      <c r="M14" s="180"/>
      <c r="N14" s="180"/>
      <c r="O14" s="180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81"/>
      <c r="AP14" s="225"/>
      <c r="AQ14" s="225"/>
      <c r="AR14" s="225"/>
      <c r="AS14" s="226"/>
      <c r="AT14" s="99"/>
    </row>
    <row r="15" spans="1:56" ht="15" customHeight="1">
      <c r="A15" s="265" t="s">
        <v>232</v>
      </c>
      <c r="B15" s="174"/>
      <c r="C15" s="126" t="s">
        <v>238</v>
      </c>
      <c r="D15" s="127"/>
      <c r="E15" s="128" t="s">
        <v>239</v>
      </c>
      <c r="F15" s="129"/>
      <c r="G15" s="165" t="s">
        <v>149</v>
      </c>
      <c r="H15" s="166"/>
      <c r="I15" s="167"/>
      <c r="J15" s="204" t="s">
        <v>244</v>
      </c>
      <c r="K15" s="205"/>
      <c r="L15" s="205"/>
      <c r="M15" s="205"/>
      <c r="N15" s="205"/>
      <c r="O15" s="206"/>
      <c r="P15" s="216" t="s">
        <v>3</v>
      </c>
      <c r="Q15" s="217"/>
      <c r="R15" s="202" t="s">
        <v>160</v>
      </c>
      <c r="S15" s="203"/>
      <c r="T15" s="203"/>
      <c r="U15" s="203"/>
      <c r="V15" s="72" t="s">
        <v>4</v>
      </c>
      <c r="W15" s="192" t="s">
        <v>161</v>
      </c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4"/>
      <c r="AK15" s="73" t="s">
        <v>97</v>
      </c>
      <c r="AL15" s="103" t="s">
        <v>165</v>
      </c>
      <c r="AM15" s="104"/>
      <c r="AN15" s="104"/>
      <c r="AO15" s="104"/>
      <c r="AP15" s="104"/>
      <c r="AQ15" s="104"/>
      <c r="AR15" s="104"/>
      <c r="AS15" s="74" t="s">
        <v>98</v>
      </c>
      <c r="AT15" s="98">
        <v>42</v>
      </c>
    </row>
    <row r="16" spans="1:56" ht="18" customHeight="1">
      <c r="A16" s="142"/>
      <c r="B16" s="174"/>
      <c r="C16" s="130" t="s">
        <v>157</v>
      </c>
      <c r="D16" s="131"/>
      <c r="E16" s="132" t="s">
        <v>158</v>
      </c>
      <c r="F16" s="133"/>
      <c r="G16" s="168"/>
      <c r="H16" s="169"/>
      <c r="I16" s="159"/>
      <c r="J16" s="207"/>
      <c r="K16" s="208"/>
      <c r="L16" s="208"/>
      <c r="M16" s="208"/>
      <c r="N16" s="208"/>
      <c r="O16" s="209"/>
      <c r="P16" s="195" t="s">
        <v>162</v>
      </c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7"/>
      <c r="AK16" s="105" t="s">
        <v>168</v>
      </c>
      <c r="AL16" s="106"/>
      <c r="AM16" s="106"/>
      <c r="AN16" s="106"/>
      <c r="AO16" s="75" t="s">
        <v>99</v>
      </c>
      <c r="AP16" s="107" t="s">
        <v>169</v>
      </c>
      <c r="AQ16" s="106"/>
      <c r="AR16" s="106"/>
      <c r="AS16" s="108"/>
      <c r="AT16" s="98"/>
    </row>
    <row r="17" spans="1:46">
      <c r="A17" s="142" t="s">
        <v>47</v>
      </c>
      <c r="B17" s="174"/>
      <c r="C17" s="243" t="str">
        <f>IF(P16="","",P16)</f>
        <v>山梨県中巨摩郡昭和町西条224-1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82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4"/>
    </row>
    <row r="18" spans="1:46">
      <c r="A18" s="142"/>
      <c r="B18" s="174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85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7"/>
    </row>
    <row r="19" spans="1:46" ht="14.4" customHeight="1">
      <c r="A19" s="142" t="s">
        <v>81</v>
      </c>
      <c r="B19" s="174"/>
      <c r="C19" s="243" t="str">
        <f>IF(AL15="","",AL15&amp;"-"&amp;AK16&amp;"-"&amp;AP16)</f>
        <v>090-7332-3705</v>
      </c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85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7"/>
    </row>
    <row r="20" spans="1:46" ht="14.4" customHeight="1">
      <c r="A20" s="142"/>
      <c r="B20" s="174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85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7"/>
    </row>
    <row r="21" spans="1:46" ht="14.4" customHeight="1">
      <c r="A21" s="142" t="s">
        <v>233</v>
      </c>
      <c r="B21" s="174"/>
      <c r="C21" s="266" t="s">
        <v>172</v>
      </c>
      <c r="D21" s="267"/>
      <c r="E21" s="270">
        <v>7332</v>
      </c>
      <c r="F21" s="270"/>
      <c r="G21" s="270">
        <v>3705</v>
      </c>
      <c r="H21" s="270"/>
      <c r="I21" s="88"/>
      <c r="J21" s="88"/>
      <c r="K21" s="88"/>
      <c r="L21" s="88"/>
      <c r="M21" s="88"/>
      <c r="N21" s="88"/>
      <c r="O21" s="89"/>
      <c r="P21" s="85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7"/>
    </row>
    <row r="22" spans="1:46" ht="14.4" customHeight="1" thickBot="1">
      <c r="A22" s="148"/>
      <c r="B22" s="272"/>
      <c r="C22" s="268"/>
      <c r="D22" s="269"/>
      <c r="E22" s="271"/>
      <c r="F22" s="271"/>
      <c r="G22" s="271"/>
      <c r="H22" s="271"/>
      <c r="I22" s="90"/>
      <c r="J22" s="90"/>
      <c r="K22" s="90"/>
      <c r="L22" s="90"/>
      <c r="M22" s="90"/>
      <c r="N22" s="90"/>
      <c r="O22" s="91"/>
      <c r="P22" s="92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4"/>
    </row>
    <row r="23" spans="1:46" ht="14.1" customHeight="1" thickBot="1">
      <c r="A23" s="262" t="s">
        <v>102</v>
      </c>
      <c r="B23" s="199" t="s">
        <v>1</v>
      </c>
      <c r="C23" s="244" t="s">
        <v>87</v>
      </c>
      <c r="D23" s="245"/>
      <c r="E23" s="246" t="s">
        <v>88</v>
      </c>
      <c r="F23" s="247"/>
      <c r="G23" s="199" t="s">
        <v>2</v>
      </c>
      <c r="H23" s="199"/>
      <c r="I23" s="199" t="s">
        <v>61</v>
      </c>
      <c r="J23" s="199"/>
      <c r="K23" s="199"/>
      <c r="L23" s="199"/>
      <c r="M23" s="199" t="s">
        <v>234</v>
      </c>
      <c r="N23" s="199"/>
      <c r="O23" s="199"/>
      <c r="P23" s="198" t="s">
        <v>83</v>
      </c>
      <c r="Q23" s="199"/>
      <c r="R23" s="199"/>
      <c r="S23" s="199"/>
      <c r="T23" s="200"/>
      <c r="U23" s="115" t="s">
        <v>16</v>
      </c>
      <c r="V23" s="116"/>
      <c r="W23" s="117"/>
      <c r="X23" s="95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</row>
    <row r="24" spans="1:46" ht="14.1" customHeight="1">
      <c r="A24" s="263"/>
      <c r="B24" s="174"/>
      <c r="C24" s="251" t="s">
        <v>85</v>
      </c>
      <c r="D24" s="252"/>
      <c r="E24" s="253" t="s">
        <v>86</v>
      </c>
      <c r="F24" s="25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201"/>
      <c r="U24" s="118"/>
      <c r="V24" s="119"/>
      <c r="W24" s="120"/>
      <c r="X24" s="66"/>
      <c r="Y24" s="186" t="s">
        <v>84</v>
      </c>
      <c r="Z24" s="182"/>
      <c r="AA24" s="182"/>
      <c r="AB24" s="182"/>
      <c r="AC24" s="182"/>
      <c r="AD24" s="182"/>
      <c r="AE24" s="182"/>
      <c r="AF24" s="182"/>
      <c r="AG24" s="187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</row>
    <row r="25" spans="1:46" ht="15.9" customHeight="1">
      <c r="A25" s="122">
        <v>1</v>
      </c>
      <c r="B25" s="264" t="s">
        <v>174</v>
      </c>
      <c r="C25" s="126" t="s">
        <v>177</v>
      </c>
      <c r="D25" s="127"/>
      <c r="E25" s="128" t="s">
        <v>178</v>
      </c>
      <c r="F25" s="129"/>
      <c r="G25" s="134">
        <v>6</v>
      </c>
      <c r="H25" s="138"/>
      <c r="I25" s="279" t="s">
        <v>220</v>
      </c>
      <c r="J25" s="135"/>
      <c r="K25" s="135"/>
      <c r="L25" s="138"/>
      <c r="M25" s="134">
        <v>519806599</v>
      </c>
      <c r="N25" s="135"/>
      <c r="O25" s="138"/>
      <c r="P25" s="134">
        <v>167</v>
      </c>
      <c r="Q25" s="135"/>
      <c r="R25" s="135"/>
      <c r="S25" s="135"/>
      <c r="T25" s="135"/>
      <c r="U25" s="121" t="s">
        <v>173</v>
      </c>
      <c r="V25" s="110"/>
      <c r="W25" s="111"/>
      <c r="X25" s="66"/>
      <c r="Y25" s="273">
        <v>13</v>
      </c>
      <c r="Z25" s="274"/>
      <c r="AA25" s="274"/>
      <c r="AB25" s="274"/>
      <c r="AC25" s="274"/>
      <c r="AD25" s="274"/>
      <c r="AE25" s="274"/>
      <c r="AF25" s="274"/>
      <c r="AG25" s="275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</row>
    <row r="26" spans="1:46" ht="20.100000000000001" customHeight="1" thickBot="1">
      <c r="A26" s="123"/>
      <c r="B26" s="125"/>
      <c r="C26" s="130" t="s">
        <v>175</v>
      </c>
      <c r="D26" s="131"/>
      <c r="E26" s="132" t="s">
        <v>176</v>
      </c>
      <c r="F26" s="133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09"/>
      <c r="V26" s="110"/>
      <c r="W26" s="111"/>
      <c r="X26" s="66"/>
      <c r="Y26" s="276"/>
      <c r="Z26" s="277"/>
      <c r="AA26" s="277"/>
      <c r="AB26" s="277"/>
      <c r="AC26" s="277"/>
      <c r="AD26" s="277"/>
      <c r="AE26" s="277"/>
      <c r="AF26" s="277"/>
      <c r="AG26" s="278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</row>
    <row r="27" spans="1:46" ht="15.9" customHeight="1">
      <c r="A27" s="122">
        <v>2</v>
      </c>
      <c r="B27" s="264">
        <v>2</v>
      </c>
      <c r="C27" s="126" t="s">
        <v>179</v>
      </c>
      <c r="D27" s="127"/>
      <c r="E27" s="128" t="s">
        <v>180</v>
      </c>
      <c r="F27" s="129"/>
      <c r="G27" s="134">
        <v>6</v>
      </c>
      <c r="H27" s="138"/>
      <c r="I27" s="134" t="s">
        <v>220</v>
      </c>
      <c r="J27" s="135"/>
      <c r="K27" s="135"/>
      <c r="L27" s="138"/>
      <c r="M27" s="134">
        <v>519806582</v>
      </c>
      <c r="N27" s="135"/>
      <c r="O27" s="138"/>
      <c r="P27" s="134">
        <v>147</v>
      </c>
      <c r="Q27" s="135"/>
      <c r="R27" s="135"/>
      <c r="S27" s="135"/>
      <c r="T27" s="135"/>
      <c r="U27" s="121" t="s">
        <v>173</v>
      </c>
      <c r="V27" s="110"/>
      <c r="W27" s="111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</row>
    <row r="28" spans="1:46" ht="20.100000000000001" customHeight="1">
      <c r="A28" s="123"/>
      <c r="B28" s="125"/>
      <c r="C28" s="130" t="s">
        <v>181</v>
      </c>
      <c r="D28" s="131"/>
      <c r="E28" s="132" t="s">
        <v>182</v>
      </c>
      <c r="F28" s="133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09"/>
      <c r="V28" s="110"/>
      <c r="W28" s="111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</row>
    <row r="29" spans="1:46" ht="15.9" customHeight="1">
      <c r="A29" s="122">
        <v>3</v>
      </c>
      <c r="B29" s="124">
        <v>3</v>
      </c>
      <c r="C29" s="126" t="s">
        <v>183</v>
      </c>
      <c r="D29" s="127"/>
      <c r="E29" s="128" t="s">
        <v>184</v>
      </c>
      <c r="F29" s="129"/>
      <c r="G29" s="134">
        <v>6</v>
      </c>
      <c r="H29" s="138"/>
      <c r="I29" s="134" t="s">
        <v>220</v>
      </c>
      <c r="J29" s="135"/>
      <c r="K29" s="135"/>
      <c r="L29" s="138"/>
      <c r="M29" s="134">
        <v>518543631</v>
      </c>
      <c r="N29" s="135"/>
      <c r="O29" s="138"/>
      <c r="P29" s="134">
        <v>155</v>
      </c>
      <c r="Q29" s="135"/>
      <c r="R29" s="135"/>
      <c r="S29" s="135"/>
      <c r="T29" s="135"/>
      <c r="U29" s="109" t="s">
        <v>173</v>
      </c>
      <c r="V29" s="110"/>
      <c r="W29" s="111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</row>
    <row r="30" spans="1:46" ht="20.100000000000001" customHeight="1">
      <c r="A30" s="123"/>
      <c r="B30" s="125"/>
      <c r="C30" s="130" t="s">
        <v>185</v>
      </c>
      <c r="D30" s="131"/>
      <c r="E30" s="132" t="s">
        <v>186</v>
      </c>
      <c r="F30" s="133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09"/>
      <c r="V30" s="110"/>
      <c r="W30" s="111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</row>
    <row r="31" spans="1:46" ht="15.9" customHeight="1" thickBot="1">
      <c r="A31" s="122">
        <v>4</v>
      </c>
      <c r="B31" s="124">
        <v>4</v>
      </c>
      <c r="C31" s="126" t="s">
        <v>187</v>
      </c>
      <c r="D31" s="127"/>
      <c r="E31" s="128" t="s">
        <v>188</v>
      </c>
      <c r="F31" s="129"/>
      <c r="G31" s="134">
        <v>6</v>
      </c>
      <c r="H31" s="138"/>
      <c r="I31" s="279" t="s">
        <v>221</v>
      </c>
      <c r="J31" s="135"/>
      <c r="K31" s="135"/>
      <c r="L31" s="138"/>
      <c r="M31" s="134">
        <v>520975635</v>
      </c>
      <c r="N31" s="135"/>
      <c r="O31" s="138"/>
      <c r="P31" s="134">
        <v>146</v>
      </c>
      <c r="Q31" s="135"/>
      <c r="R31" s="135"/>
      <c r="S31" s="135"/>
      <c r="T31" s="135"/>
      <c r="U31" s="109" t="s">
        <v>173</v>
      </c>
      <c r="V31" s="110"/>
      <c r="W31" s="111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</row>
    <row r="32" spans="1:46" ht="20.100000000000001" customHeight="1">
      <c r="A32" s="123"/>
      <c r="B32" s="125"/>
      <c r="C32" s="130" t="s">
        <v>189</v>
      </c>
      <c r="D32" s="131"/>
      <c r="E32" s="132" t="s">
        <v>190</v>
      </c>
      <c r="F32" s="133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09"/>
      <c r="V32" s="110"/>
      <c r="W32" s="111"/>
      <c r="X32" s="66"/>
      <c r="Y32" s="186" t="s">
        <v>101</v>
      </c>
      <c r="Z32" s="182"/>
      <c r="AA32" s="182"/>
      <c r="AB32" s="182"/>
      <c r="AC32" s="182"/>
      <c r="AD32" s="182"/>
      <c r="AE32" s="182"/>
      <c r="AF32" s="182"/>
      <c r="AG32" s="187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</row>
    <row r="33" spans="1:45" ht="15.9" customHeight="1">
      <c r="A33" s="122">
        <v>5</v>
      </c>
      <c r="B33" s="124">
        <v>5</v>
      </c>
      <c r="C33" s="126" t="s">
        <v>191</v>
      </c>
      <c r="D33" s="127"/>
      <c r="E33" s="128" t="s">
        <v>192</v>
      </c>
      <c r="F33" s="129"/>
      <c r="G33" s="134">
        <v>5</v>
      </c>
      <c r="H33" s="138"/>
      <c r="I33" s="134" t="s">
        <v>220</v>
      </c>
      <c r="J33" s="135"/>
      <c r="K33" s="135"/>
      <c r="L33" s="138"/>
      <c r="M33" s="134">
        <v>518954697</v>
      </c>
      <c r="N33" s="135"/>
      <c r="O33" s="138"/>
      <c r="P33" s="134">
        <v>146</v>
      </c>
      <c r="Q33" s="135"/>
      <c r="R33" s="135"/>
      <c r="S33" s="135"/>
      <c r="T33" s="135"/>
      <c r="U33" s="109" t="s">
        <v>173</v>
      </c>
      <c r="V33" s="110"/>
      <c r="W33" s="111"/>
      <c r="X33" s="66"/>
      <c r="Y33" s="188">
        <v>1</v>
      </c>
      <c r="Z33" s="135"/>
      <c r="AA33" s="135"/>
      <c r="AB33" s="135"/>
      <c r="AC33" s="135"/>
      <c r="AD33" s="135"/>
      <c r="AE33" s="135"/>
      <c r="AF33" s="135"/>
      <c r="AG33" s="189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</row>
    <row r="34" spans="1:45" ht="20.100000000000001" customHeight="1" thickBot="1">
      <c r="A34" s="123"/>
      <c r="B34" s="125"/>
      <c r="C34" s="130" t="s">
        <v>193</v>
      </c>
      <c r="D34" s="131"/>
      <c r="E34" s="132" t="s">
        <v>194</v>
      </c>
      <c r="F34" s="133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09"/>
      <c r="V34" s="110"/>
      <c r="W34" s="111"/>
      <c r="X34" s="66"/>
      <c r="Y34" s="190"/>
      <c r="Z34" s="147"/>
      <c r="AA34" s="147"/>
      <c r="AB34" s="147"/>
      <c r="AC34" s="147"/>
      <c r="AD34" s="147"/>
      <c r="AE34" s="147"/>
      <c r="AF34" s="147"/>
      <c r="AG34" s="191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</row>
    <row r="35" spans="1:45" ht="15.9" customHeight="1">
      <c r="A35" s="122">
        <v>6</v>
      </c>
      <c r="B35" s="124">
        <v>6</v>
      </c>
      <c r="C35" s="126" t="s">
        <v>195</v>
      </c>
      <c r="D35" s="127"/>
      <c r="E35" s="128" t="s">
        <v>196</v>
      </c>
      <c r="F35" s="129"/>
      <c r="G35" s="134">
        <v>5</v>
      </c>
      <c r="H35" s="138"/>
      <c r="I35" s="279" t="s">
        <v>223</v>
      </c>
      <c r="J35" s="135"/>
      <c r="K35" s="135"/>
      <c r="L35" s="138"/>
      <c r="M35" s="134">
        <v>520521528</v>
      </c>
      <c r="N35" s="135"/>
      <c r="O35" s="138"/>
      <c r="P35" s="134">
        <v>145</v>
      </c>
      <c r="Q35" s="135"/>
      <c r="R35" s="135"/>
      <c r="S35" s="135"/>
      <c r="T35" s="135"/>
      <c r="U35" s="109" t="s">
        <v>173</v>
      </c>
      <c r="V35" s="110"/>
      <c r="W35" s="111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</row>
    <row r="36" spans="1:45" ht="20.100000000000001" customHeight="1">
      <c r="A36" s="123"/>
      <c r="B36" s="125"/>
      <c r="C36" s="130" t="s">
        <v>197</v>
      </c>
      <c r="D36" s="131"/>
      <c r="E36" s="132" t="s">
        <v>198</v>
      </c>
      <c r="F36" s="133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09"/>
      <c r="V36" s="110"/>
      <c r="W36" s="111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</row>
    <row r="37" spans="1:45" ht="15.9" customHeight="1">
      <c r="A37" s="122">
        <v>7</v>
      </c>
      <c r="B37" s="124">
        <v>7</v>
      </c>
      <c r="C37" s="126" t="s">
        <v>199</v>
      </c>
      <c r="D37" s="127"/>
      <c r="E37" s="128" t="s">
        <v>200</v>
      </c>
      <c r="F37" s="129"/>
      <c r="G37" s="134">
        <v>5</v>
      </c>
      <c r="H37" s="138"/>
      <c r="I37" s="134" t="s">
        <v>220</v>
      </c>
      <c r="J37" s="135"/>
      <c r="K37" s="135"/>
      <c r="L37" s="138"/>
      <c r="M37" s="134">
        <v>522876527</v>
      </c>
      <c r="N37" s="135"/>
      <c r="O37" s="138"/>
      <c r="P37" s="134">
        <v>152</v>
      </c>
      <c r="Q37" s="135"/>
      <c r="R37" s="135"/>
      <c r="S37" s="135"/>
      <c r="T37" s="135"/>
      <c r="U37" s="109" t="s">
        <v>173</v>
      </c>
      <c r="V37" s="110"/>
      <c r="W37" s="111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</row>
    <row r="38" spans="1:45" ht="20.100000000000001" customHeight="1">
      <c r="A38" s="123"/>
      <c r="B38" s="125"/>
      <c r="C38" s="130" t="s">
        <v>201</v>
      </c>
      <c r="D38" s="131"/>
      <c r="E38" s="132" t="s">
        <v>245</v>
      </c>
      <c r="F38" s="133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09"/>
      <c r="V38" s="110"/>
      <c r="W38" s="111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</row>
    <row r="39" spans="1:45" ht="15.9" customHeight="1">
      <c r="A39" s="122">
        <v>8</v>
      </c>
      <c r="B39" s="124">
        <v>8</v>
      </c>
      <c r="C39" s="126" t="s">
        <v>183</v>
      </c>
      <c r="D39" s="127"/>
      <c r="E39" s="128" t="s">
        <v>203</v>
      </c>
      <c r="F39" s="129"/>
      <c r="G39" s="134">
        <v>4</v>
      </c>
      <c r="H39" s="138"/>
      <c r="I39" s="134" t="s">
        <v>220</v>
      </c>
      <c r="J39" s="135"/>
      <c r="K39" s="135"/>
      <c r="L39" s="138"/>
      <c r="M39" s="134">
        <v>518992316</v>
      </c>
      <c r="N39" s="135"/>
      <c r="O39" s="138"/>
      <c r="P39" s="134">
        <v>143</v>
      </c>
      <c r="Q39" s="135"/>
      <c r="R39" s="135"/>
      <c r="S39" s="135"/>
      <c r="T39" s="135"/>
      <c r="U39" s="109" t="s">
        <v>173</v>
      </c>
      <c r="V39" s="110"/>
      <c r="W39" s="111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</row>
    <row r="40" spans="1:45" ht="20.100000000000001" customHeight="1">
      <c r="A40" s="123"/>
      <c r="B40" s="125"/>
      <c r="C40" s="130" t="s">
        <v>185</v>
      </c>
      <c r="D40" s="131"/>
      <c r="E40" s="132" t="s">
        <v>202</v>
      </c>
      <c r="F40" s="133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09"/>
      <c r="V40" s="110"/>
      <c r="W40" s="111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</row>
    <row r="41" spans="1:45" ht="15.9" customHeight="1">
      <c r="A41" s="122">
        <v>9</v>
      </c>
      <c r="B41" s="124">
        <v>9</v>
      </c>
      <c r="C41" s="126" t="s">
        <v>204</v>
      </c>
      <c r="D41" s="127"/>
      <c r="E41" s="128" t="s">
        <v>205</v>
      </c>
      <c r="F41" s="129"/>
      <c r="G41" s="134">
        <v>4</v>
      </c>
      <c r="H41" s="138"/>
      <c r="I41" s="279" t="s">
        <v>222</v>
      </c>
      <c r="J41" s="135"/>
      <c r="K41" s="135"/>
      <c r="L41" s="138"/>
      <c r="M41" s="134">
        <v>522876534</v>
      </c>
      <c r="N41" s="135"/>
      <c r="O41" s="138"/>
      <c r="P41" s="134">
        <v>135</v>
      </c>
      <c r="Q41" s="135"/>
      <c r="R41" s="135"/>
      <c r="S41" s="135"/>
      <c r="T41" s="135"/>
      <c r="U41" s="109" t="s">
        <v>173</v>
      </c>
      <c r="V41" s="110"/>
      <c r="W41" s="111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</row>
    <row r="42" spans="1:45" ht="20.100000000000001" customHeight="1">
      <c r="A42" s="123"/>
      <c r="B42" s="125"/>
      <c r="C42" s="130" t="s">
        <v>206</v>
      </c>
      <c r="D42" s="131"/>
      <c r="E42" s="132" t="s">
        <v>207</v>
      </c>
      <c r="F42" s="133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09"/>
      <c r="V42" s="110"/>
      <c r="W42" s="111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</row>
    <row r="43" spans="1:45" ht="15.9" customHeight="1">
      <c r="A43" s="122">
        <v>10</v>
      </c>
      <c r="B43" s="124">
        <v>10</v>
      </c>
      <c r="C43" s="126" t="s">
        <v>208</v>
      </c>
      <c r="D43" s="127"/>
      <c r="E43" s="128" t="s">
        <v>209</v>
      </c>
      <c r="F43" s="129"/>
      <c r="G43" s="134">
        <v>3</v>
      </c>
      <c r="H43" s="138"/>
      <c r="I43" s="134" t="s">
        <v>220</v>
      </c>
      <c r="J43" s="135"/>
      <c r="K43" s="135"/>
      <c r="L43" s="138"/>
      <c r="M43" s="134">
        <v>520521566</v>
      </c>
      <c r="N43" s="135"/>
      <c r="O43" s="138"/>
      <c r="P43" s="134">
        <v>134</v>
      </c>
      <c r="Q43" s="135"/>
      <c r="R43" s="135"/>
      <c r="S43" s="135"/>
      <c r="T43" s="135"/>
      <c r="U43" s="109" t="s">
        <v>173</v>
      </c>
      <c r="V43" s="110"/>
      <c r="W43" s="111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</row>
    <row r="44" spans="1:45" ht="20.100000000000001" customHeight="1">
      <c r="A44" s="123"/>
      <c r="B44" s="125"/>
      <c r="C44" s="130" t="s">
        <v>210</v>
      </c>
      <c r="D44" s="131"/>
      <c r="E44" s="132" t="s">
        <v>211</v>
      </c>
      <c r="F44" s="133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09"/>
      <c r="V44" s="110"/>
      <c r="W44" s="111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5.9" customHeight="1">
      <c r="A45" s="122">
        <v>11</v>
      </c>
      <c r="B45" s="124">
        <v>11</v>
      </c>
      <c r="C45" s="126" t="s">
        <v>214</v>
      </c>
      <c r="D45" s="127"/>
      <c r="E45" s="128" t="s">
        <v>215</v>
      </c>
      <c r="F45" s="129"/>
      <c r="G45" s="134">
        <v>3</v>
      </c>
      <c r="H45" s="138"/>
      <c r="I45" s="134" t="s">
        <v>220</v>
      </c>
      <c r="J45" s="135"/>
      <c r="K45" s="135"/>
      <c r="L45" s="138"/>
      <c r="M45" s="134">
        <v>522876541</v>
      </c>
      <c r="N45" s="135"/>
      <c r="O45" s="138"/>
      <c r="P45" s="134">
        <v>137</v>
      </c>
      <c r="Q45" s="135"/>
      <c r="R45" s="135"/>
      <c r="S45" s="135"/>
      <c r="T45" s="135"/>
      <c r="U45" s="109" t="s">
        <v>173</v>
      </c>
      <c r="V45" s="110"/>
      <c r="W45" s="111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</row>
    <row r="46" spans="1:45" ht="20.100000000000001" customHeight="1">
      <c r="A46" s="123"/>
      <c r="B46" s="125"/>
      <c r="C46" s="130" t="s">
        <v>212</v>
      </c>
      <c r="D46" s="131"/>
      <c r="E46" s="132" t="s">
        <v>213</v>
      </c>
      <c r="F46" s="133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09"/>
      <c r="V46" s="110"/>
      <c r="W46" s="111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</row>
    <row r="47" spans="1:45" ht="15.9" customHeight="1">
      <c r="A47" s="122">
        <v>12</v>
      </c>
      <c r="B47" s="124">
        <v>12</v>
      </c>
      <c r="C47" s="126" t="s">
        <v>218</v>
      </c>
      <c r="D47" s="127"/>
      <c r="E47" s="128" t="s">
        <v>219</v>
      </c>
      <c r="F47" s="129"/>
      <c r="G47" s="134">
        <v>3</v>
      </c>
      <c r="H47" s="138"/>
      <c r="I47" s="134" t="s">
        <v>220</v>
      </c>
      <c r="J47" s="135"/>
      <c r="K47" s="135"/>
      <c r="L47" s="138"/>
      <c r="M47" s="134">
        <v>522876558</v>
      </c>
      <c r="N47" s="135"/>
      <c r="O47" s="138"/>
      <c r="P47" s="134">
        <v>142</v>
      </c>
      <c r="Q47" s="135"/>
      <c r="R47" s="135"/>
      <c r="S47" s="135"/>
      <c r="T47" s="135"/>
      <c r="U47" s="109" t="s">
        <v>173</v>
      </c>
      <c r="V47" s="110"/>
      <c r="W47" s="111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</row>
    <row r="48" spans="1:45" ht="20.100000000000001" customHeight="1">
      <c r="A48" s="256"/>
      <c r="B48" s="257"/>
      <c r="C48" s="258" t="s">
        <v>216</v>
      </c>
      <c r="D48" s="259"/>
      <c r="E48" s="260" t="s">
        <v>217</v>
      </c>
      <c r="F48" s="261"/>
      <c r="G48" s="136"/>
      <c r="H48" s="255"/>
      <c r="I48" s="136"/>
      <c r="J48" s="137"/>
      <c r="K48" s="137"/>
      <c r="L48" s="255"/>
      <c r="M48" s="136"/>
      <c r="N48" s="137"/>
      <c r="O48" s="255"/>
      <c r="P48" s="136"/>
      <c r="Q48" s="137"/>
      <c r="R48" s="137"/>
      <c r="S48" s="137"/>
      <c r="T48" s="137"/>
      <c r="U48" s="109"/>
      <c r="V48" s="110"/>
      <c r="W48" s="111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</row>
    <row r="49" spans="1:45" ht="15.9" customHeight="1">
      <c r="A49" s="142">
        <v>13</v>
      </c>
      <c r="B49" s="124"/>
      <c r="C49" s="143"/>
      <c r="D49" s="127"/>
      <c r="E49" s="127"/>
      <c r="F49" s="129"/>
      <c r="G49" s="134"/>
      <c r="H49" s="138"/>
      <c r="I49" s="134"/>
      <c r="J49" s="135"/>
      <c r="K49" s="135"/>
      <c r="L49" s="138"/>
      <c r="M49" s="134"/>
      <c r="N49" s="135"/>
      <c r="O49" s="138"/>
      <c r="P49" s="134"/>
      <c r="Q49" s="135"/>
      <c r="R49" s="135"/>
      <c r="S49" s="135"/>
      <c r="T49" s="138"/>
      <c r="U49" s="109"/>
      <c r="V49" s="110"/>
      <c r="W49" s="111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</row>
    <row r="50" spans="1:45" ht="20.100000000000001" customHeight="1">
      <c r="A50" s="142"/>
      <c r="B50" s="125"/>
      <c r="C50" s="144"/>
      <c r="D50" s="131"/>
      <c r="E50" s="131"/>
      <c r="F50" s="133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09"/>
      <c r="V50" s="110"/>
      <c r="W50" s="111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</row>
    <row r="51" spans="1:45" ht="15.9" customHeight="1">
      <c r="A51" s="142">
        <v>14</v>
      </c>
      <c r="B51" s="124"/>
      <c r="C51" s="143"/>
      <c r="D51" s="127"/>
      <c r="E51" s="127"/>
      <c r="F51" s="129"/>
      <c r="G51" s="134"/>
      <c r="H51" s="138"/>
      <c r="I51" s="134"/>
      <c r="J51" s="135"/>
      <c r="K51" s="135"/>
      <c r="L51" s="138"/>
      <c r="M51" s="134"/>
      <c r="N51" s="135"/>
      <c r="O51" s="138"/>
      <c r="P51" s="134"/>
      <c r="Q51" s="135"/>
      <c r="R51" s="135"/>
      <c r="S51" s="135"/>
      <c r="T51" s="135"/>
      <c r="U51" s="109"/>
      <c r="V51" s="110"/>
      <c r="W51" s="111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</row>
    <row r="52" spans="1:45" ht="20.100000000000001" customHeight="1" thickBot="1">
      <c r="A52" s="148"/>
      <c r="B52" s="149"/>
      <c r="C52" s="150"/>
      <c r="D52" s="151"/>
      <c r="E52" s="151"/>
      <c r="F52" s="152"/>
      <c r="G52" s="145"/>
      <c r="H52" s="146"/>
      <c r="I52" s="145"/>
      <c r="J52" s="147"/>
      <c r="K52" s="147"/>
      <c r="L52" s="146"/>
      <c r="M52" s="145"/>
      <c r="N52" s="147"/>
      <c r="O52" s="146"/>
      <c r="P52" s="145"/>
      <c r="Q52" s="147"/>
      <c r="R52" s="147"/>
      <c r="S52" s="147"/>
      <c r="T52" s="147"/>
      <c r="U52" s="112"/>
      <c r="V52" s="113"/>
      <c r="W52" s="114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</row>
    <row r="53" spans="1:45" ht="13.8" thickBot="1"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</row>
    <row r="54" spans="1:45" ht="18" customHeight="1">
      <c r="A54" s="240" t="s">
        <v>235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2"/>
      <c r="U54" s="96"/>
      <c r="V54" s="234" t="s">
        <v>94</v>
      </c>
      <c r="W54" s="235"/>
      <c r="X54" s="235"/>
      <c r="Y54" s="235"/>
      <c r="Z54" s="235"/>
      <c r="AA54" s="235"/>
      <c r="AB54" s="235"/>
      <c r="AC54" s="235"/>
      <c r="AD54" s="235"/>
      <c r="AE54" s="235"/>
      <c r="AF54" s="236"/>
      <c r="AG54" s="237"/>
      <c r="AH54" s="237"/>
      <c r="AI54" s="237"/>
      <c r="AJ54" s="237"/>
      <c r="AK54" s="66"/>
      <c r="AL54" s="66"/>
      <c r="AM54" s="66"/>
      <c r="AN54" s="66"/>
      <c r="AO54" s="66"/>
      <c r="AP54" s="66"/>
      <c r="AQ54" s="66"/>
      <c r="AR54" s="66"/>
      <c r="AS54" s="66"/>
    </row>
    <row r="55" spans="1:45" ht="87.9" customHeight="1" thickBot="1">
      <c r="A55" s="248" t="s">
        <v>243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50"/>
      <c r="U55" s="96"/>
      <c r="V55" s="100">
        <f>LEN(A55)</f>
        <v>107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</row>
    <row r="56" spans="1:45"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1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95953D0B-6D7B-4692-9C4C-D50FF80B084E}"/>
  </hyperlinks>
  <pageMargins left="0.41" right="0.4" top="0.57999999999999996" bottom="0.57999999999999996" header="0.3" footer="0.3"/>
  <pageSetup paperSize="9" scale="6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5" zoomScaleNormal="100" zoomScaleSheetLayoutView="100" workbookViewId="0">
      <selection activeCell="Y30" sqref="Y30:AS31"/>
    </sheetView>
  </sheetViews>
  <sheetFormatPr defaultColWidth="1.6640625" defaultRowHeight="13.2"/>
  <cols>
    <col min="1" max="10" width="1.6640625" style="24"/>
    <col min="11" max="11" width="2.44140625" style="24" bestFit="1" customWidth="1"/>
    <col min="12" max="13" width="1.6640625" style="24"/>
    <col min="14" max="14" width="3.44140625" style="24" customWidth="1"/>
    <col min="15" max="17" width="1.6640625" style="24"/>
    <col min="18" max="18" width="1.6640625" style="24" customWidth="1"/>
    <col min="19" max="20" width="1.6640625" style="24"/>
    <col min="21" max="21" width="1.6640625" style="24" customWidth="1"/>
    <col min="22" max="22" width="1.44140625" style="24" customWidth="1"/>
    <col min="23" max="23" width="1.6640625" style="24" hidden="1" customWidth="1"/>
    <col min="24" max="27" width="1.6640625" style="24"/>
    <col min="28" max="28" width="2.109375" style="24" customWidth="1"/>
    <col min="29" max="38" width="1.6640625" style="24"/>
    <col min="39" max="39" width="2.109375" style="24" customWidth="1"/>
    <col min="40" max="47" width="1.6640625" style="24"/>
    <col min="48" max="48" width="1.6640625" style="24" customWidth="1"/>
    <col min="49" max="49" width="2.109375" style="24" customWidth="1"/>
    <col min="50" max="50" width="5.109375" style="24" customWidth="1"/>
    <col min="51" max="51" width="0.109375" style="24" customWidth="1"/>
    <col min="52" max="52" width="1.6640625" style="24" hidden="1" customWidth="1"/>
    <col min="53" max="54" width="1.6640625" style="24"/>
    <col min="55" max="55" width="2.109375" style="24" customWidth="1"/>
    <col min="56" max="56" width="1.6640625" style="24" customWidth="1"/>
    <col min="57" max="57" width="2" style="24" customWidth="1"/>
    <col min="58" max="58" width="1.6640625" style="24" hidden="1" customWidth="1"/>
    <col min="59" max="16384" width="1.6640625" style="24"/>
  </cols>
  <sheetData>
    <row r="1" spans="1:59">
      <c r="A1" s="476" t="s">
        <v>113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7" t="s">
        <v>150</v>
      </c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</row>
    <row r="2" spans="1:59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</row>
    <row r="3" spans="1:59" ht="9.75" customHeight="1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6"/>
      <c r="AR3" s="476"/>
    </row>
    <row r="4" spans="1:59" ht="12" customHeight="1"/>
    <row r="5" spans="1:59" ht="28.2">
      <c r="A5" s="25"/>
      <c r="B5" s="478" t="s">
        <v>114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8"/>
      <c r="AO5" s="478"/>
      <c r="AP5" s="478"/>
      <c r="AQ5" s="478"/>
      <c r="AR5" s="478"/>
      <c r="AS5" s="478"/>
      <c r="AT5" s="478"/>
      <c r="AU5" s="478"/>
      <c r="AV5" s="478"/>
      <c r="AW5" s="478"/>
      <c r="AX5" s="478"/>
      <c r="AY5" s="478"/>
      <c r="AZ5" s="478"/>
      <c r="BA5" s="478"/>
      <c r="BB5" s="478"/>
      <c r="BC5" s="478"/>
      <c r="BD5" s="478"/>
      <c r="BE5" s="478"/>
      <c r="BF5" s="25"/>
      <c r="BG5" s="25"/>
    </row>
    <row r="6" spans="1:59" ht="11.25" customHeight="1">
      <c r="B6" s="26" t="s">
        <v>115</v>
      </c>
    </row>
    <row r="7" spans="1:59" ht="12.75" customHeight="1">
      <c r="B7" s="479" t="str">
        <f>IF(入力!AE3="","",入力!AE3)</f>
        <v>山梨県</v>
      </c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1"/>
      <c r="AW7" s="27"/>
      <c r="AX7" s="488" t="str">
        <f>IF(入力!J3="","",入力!J3)</f>
        <v>男子</v>
      </c>
      <c r="AY7" s="489"/>
      <c r="AZ7" s="489"/>
      <c r="BA7" s="489"/>
      <c r="BB7" s="489"/>
      <c r="BC7" s="489"/>
      <c r="BD7" s="489"/>
      <c r="BE7" s="490"/>
      <c r="BF7" s="27"/>
    </row>
    <row r="8" spans="1:59" ht="13.5" customHeight="1">
      <c r="B8" s="482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4"/>
      <c r="R8" s="497" t="s">
        <v>116</v>
      </c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X8" s="491"/>
      <c r="AY8" s="492"/>
      <c r="AZ8" s="492"/>
      <c r="BA8" s="492"/>
      <c r="BB8" s="492"/>
      <c r="BC8" s="492"/>
      <c r="BD8" s="492"/>
      <c r="BE8" s="493"/>
    </row>
    <row r="9" spans="1:59" ht="7.35" customHeight="1">
      <c r="B9" s="485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X9" s="494"/>
      <c r="AY9" s="495"/>
      <c r="AZ9" s="495"/>
      <c r="BA9" s="495"/>
      <c r="BB9" s="495"/>
      <c r="BC9" s="495"/>
      <c r="BD9" s="495"/>
      <c r="BE9" s="496"/>
    </row>
    <row r="10" spans="1:59" ht="6" customHeight="1"/>
    <row r="11" spans="1:59" ht="5.25" customHeight="1">
      <c r="F11" s="28"/>
      <c r="G11" s="520">
        <v>38</v>
      </c>
      <c r="H11" s="521"/>
      <c r="I11" s="522"/>
      <c r="J11" s="28"/>
    </row>
    <row r="12" spans="1:59" ht="12" customHeight="1">
      <c r="E12" s="28" t="s">
        <v>117</v>
      </c>
      <c r="F12" s="28"/>
      <c r="G12" s="523"/>
      <c r="H12" s="524"/>
      <c r="I12" s="525"/>
      <c r="J12" s="28" t="s">
        <v>118</v>
      </c>
      <c r="K12" s="30"/>
      <c r="L12" s="30"/>
      <c r="M12" s="30"/>
      <c r="P12" s="31"/>
    </row>
    <row r="13" spans="1:59" ht="5.25" customHeight="1">
      <c r="E13" s="28"/>
      <c r="F13" s="28"/>
      <c r="G13" s="442"/>
      <c r="H13" s="443"/>
      <c r="I13" s="444"/>
      <c r="J13" s="28"/>
      <c r="K13" s="30"/>
      <c r="L13" s="30"/>
      <c r="M13" s="30"/>
      <c r="P13" s="31"/>
    </row>
    <row r="14" spans="1:59" ht="5.25" customHeight="1" thickBot="1"/>
    <row r="15" spans="1:59" ht="15.75" customHeight="1">
      <c r="B15" s="526" t="s">
        <v>119</v>
      </c>
      <c r="C15" s="461"/>
      <c r="D15" s="461"/>
      <c r="E15" s="461"/>
      <c r="F15" s="527"/>
      <c r="G15" s="531" t="str">
        <f>IF(入力!C2="","",入力!C2)</f>
        <v>ｼｮｳﾜﾀﾞﾝｼﾊﾞﾚｰﾎﾞｰﾙｽﾎﾟｰﾂｼｮｳﾈﾝﾀﾞﾝ</v>
      </c>
      <c r="H15" s="532"/>
      <c r="I15" s="532"/>
      <c r="J15" s="532"/>
      <c r="K15" s="532"/>
      <c r="L15" s="532"/>
      <c r="M15" s="532"/>
      <c r="N15" s="532"/>
      <c r="O15" s="532"/>
      <c r="P15" s="532"/>
      <c r="Q15" s="532"/>
      <c r="R15" s="532"/>
      <c r="S15" s="532"/>
      <c r="T15" s="532"/>
      <c r="U15" s="532"/>
      <c r="V15" s="532"/>
      <c r="W15" s="533"/>
      <c r="X15" s="534" t="s">
        <v>120</v>
      </c>
      <c r="Y15" s="535"/>
      <c r="Z15" s="535"/>
      <c r="AA15" s="535"/>
      <c r="AB15" s="535"/>
      <c r="AC15" s="535"/>
      <c r="AD15" s="535"/>
      <c r="AE15" s="535"/>
      <c r="AF15" s="535"/>
      <c r="AG15" s="535"/>
      <c r="AH15" s="535"/>
      <c r="AI15" s="526" t="s">
        <v>121</v>
      </c>
      <c r="AJ15" s="461"/>
      <c r="AK15" s="461"/>
      <c r="AL15" s="461"/>
      <c r="AM15" s="538" t="str">
        <f>IF(入力!P3="","",入力!P3)</f>
        <v>中巨摩郡</v>
      </c>
      <c r="AN15" s="539"/>
      <c r="AO15" s="539"/>
      <c r="AP15" s="539"/>
      <c r="AQ15" s="539"/>
      <c r="AR15" s="539"/>
      <c r="AS15" s="539"/>
      <c r="AT15" s="540"/>
      <c r="AU15" s="454" t="s">
        <v>122</v>
      </c>
      <c r="AV15" s="387"/>
      <c r="AW15" s="387"/>
      <c r="AX15" s="388"/>
      <c r="AY15" s="501" t="str">
        <f>IF(入力!P5="","",入力!P5)</f>
        <v>身延</v>
      </c>
      <c r="AZ15" s="502"/>
      <c r="BA15" s="502"/>
      <c r="BB15" s="502"/>
      <c r="BC15" s="502"/>
      <c r="BD15" s="502"/>
      <c r="BE15" s="505" t="s">
        <v>123</v>
      </c>
    </row>
    <row r="16" spans="1:59" ht="17.100000000000001" customHeight="1">
      <c r="B16" s="528"/>
      <c r="C16" s="529"/>
      <c r="D16" s="529"/>
      <c r="E16" s="529"/>
      <c r="F16" s="530"/>
      <c r="G16" s="507" t="str">
        <f>IF(入力!C3="","",入力!C3)</f>
        <v>昭和男子バレーボールスポーツ少年団</v>
      </c>
      <c r="H16" s="508"/>
      <c r="I16" s="508"/>
      <c r="J16" s="508"/>
      <c r="K16" s="508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508"/>
      <c r="W16" s="509"/>
      <c r="X16" s="513">
        <f>IF(入力!C4="","",入力!C4)</f>
        <v>434319803</v>
      </c>
      <c r="Y16" s="514"/>
      <c r="Z16" s="514"/>
      <c r="AA16" s="514"/>
      <c r="AB16" s="514"/>
      <c r="AC16" s="514"/>
      <c r="AD16" s="514"/>
      <c r="AE16" s="514"/>
      <c r="AF16" s="514"/>
      <c r="AG16" s="514"/>
      <c r="AH16" s="515"/>
      <c r="AI16" s="528"/>
      <c r="AJ16" s="529"/>
      <c r="AK16" s="529"/>
      <c r="AL16" s="529"/>
      <c r="AM16" s="541"/>
      <c r="AN16" s="542"/>
      <c r="AO16" s="542"/>
      <c r="AP16" s="542"/>
      <c r="AQ16" s="542"/>
      <c r="AR16" s="542"/>
      <c r="AS16" s="542"/>
      <c r="AT16" s="543"/>
      <c r="AU16" s="498"/>
      <c r="AV16" s="499"/>
      <c r="AW16" s="499"/>
      <c r="AX16" s="500"/>
      <c r="AY16" s="503"/>
      <c r="AZ16" s="504"/>
      <c r="BA16" s="504"/>
      <c r="BB16" s="504"/>
      <c r="BC16" s="504"/>
      <c r="BD16" s="504"/>
      <c r="BE16" s="506"/>
    </row>
    <row r="17" spans="2:59" ht="17.100000000000001" customHeight="1" thickBot="1">
      <c r="B17" s="528"/>
      <c r="C17" s="529"/>
      <c r="D17" s="529"/>
      <c r="E17" s="529"/>
      <c r="F17" s="530"/>
      <c r="G17" s="510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2"/>
      <c r="X17" s="516" t="str">
        <f>IF(入力!C5="","",入力!C5)</f>
        <v/>
      </c>
      <c r="Y17" s="411"/>
      <c r="Z17" s="411"/>
      <c r="AA17" s="411"/>
      <c r="AB17" s="411"/>
      <c r="AC17" s="411"/>
      <c r="AD17" s="411"/>
      <c r="AE17" s="411"/>
      <c r="AF17" s="411"/>
      <c r="AG17" s="411"/>
      <c r="AH17" s="517"/>
      <c r="AI17" s="536"/>
      <c r="AJ17" s="537"/>
      <c r="AK17" s="537"/>
      <c r="AL17" s="537"/>
      <c r="AM17" s="544"/>
      <c r="AN17" s="545"/>
      <c r="AO17" s="545"/>
      <c r="AP17" s="545"/>
      <c r="AQ17" s="545"/>
      <c r="AR17" s="545"/>
      <c r="AS17" s="545"/>
      <c r="AT17" s="546"/>
      <c r="AU17" s="392"/>
      <c r="AV17" s="393"/>
      <c r="AW17" s="393"/>
      <c r="AX17" s="394"/>
      <c r="AY17" s="518" t="str">
        <f>IF(入力!AE5="","",入力!AE5)</f>
        <v>常永</v>
      </c>
      <c r="AZ17" s="519"/>
      <c r="BA17" s="519"/>
      <c r="BB17" s="519"/>
      <c r="BC17" s="519"/>
      <c r="BD17" s="519"/>
      <c r="BE17" s="34" t="s">
        <v>124</v>
      </c>
    </row>
    <row r="18" spans="2:59" ht="15" customHeight="1">
      <c r="B18" s="473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367" t="s">
        <v>125</v>
      </c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449" t="s">
        <v>126</v>
      </c>
      <c r="AD18" s="449"/>
      <c r="AE18" s="449"/>
      <c r="AF18" s="449"/>
      <c r="AG18" s="449"/>
      <c r="AH18" s="449"/>
      <c r="AI18" s="449"/>
      <c r="AJ18" s="449"/>
      <c r="AK18" s="449"/>
      <c r="AL18" s="449"/>
      <c r="AM18" s="449"/>
      <c r="AN18" s="449"/>
      <c r="AO18" s="449"/>
      <c r="AP18" s="449"/>
      <c r="AQ18" s="449"/>
      <c r="AR18" s="449" t="s">
        <v>75</v>
      </c>
      <c r="AS18" s="449"/>
      <c r="AT18" s="449"/>
      <c r="AU18" s="449"/>
      <c r="AV18" s="449"/>
      <c r="AW18" s="449"/>
      <c r="AX18" s="449"/>
      <c r="AY18" s="449"/>
      <c r="AZ18" s="449"/>
      <c r="BA18" s="449"/>
      <c r="BB18" s="449"/>
      <c r="BC18" s="449"/>
      <c r="BD18" s="449"/>
      <c r="BE18" s="475"/>
    </row>
    <row r="19" spans="2:59" ht="14.4" customHeight="1">
      <c r="B19" s="465" t="s">
        <v>127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1"/>
      <c r="N19" s="466" t="str">
        <f>IF(入力!J7="","",入力!J7)</f>
        <v/>
      </c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8"/>
      <c r="AC19" s="466" t="str">
        <f>IF(入力!J9="","",入力!J9)</f>
        <v/>
      </c>
      <c r="AD19" s="467"/>
      <c r="AE19" s="467"/>
      <c r="AF19" s="467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68"/>
      <c r="AR19" s="466" t="str">
        <f>IF(入力!J11="","",入力!J11)</f>
        <v/>
      </c>
      <c r="AS19" s="467"/>
      <c r="AT19" s="467"/>
      <c r="AU19" s="467"/>
      <c r="AV19" s="467"/>
      <c r="AW19" s="467"/>
      <c r="AX19" s="467"/>
      <c r="AY19" s="467"/>
      <c r="AZ19" s="467"/>
      <c r="BA19" s="467"/>
      <c r="BB19" s="467"/>
      <c r="BC19" s="467"/>
      <c r="BD19" s="467"/>
      <c r="BE19" s="467"/>
      <c r="BF19" s="469"/>
      <c r="BG19" s="35"/>
    </row>
    <row r="20" spans="2:59" ht="14.4" customHeight="1">
      <c r="B20" s="445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7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1"/>
      <c r="AP20" s="471"/>
      <c r="AQ20" s="471"/>
      <c r="AR20" s="462"/>
      <c r="AS20" s="463"/>
      <c r="AT20" s="463"/>
      <c r="AU20" s="463"/>
      <c r="AV20" s="463"/>
      <c r="AW20" s="463"/>
      <c r="AX20" s="463"/>
      <c r="AY20" s="463"/>
      <c r="AZ20" s="463"/>
      <c r="BA20" s="463"/>
      <c r="BB20" s="463"/>
      <c r="BC20" s="463"/>
      <c r="BD20" s="463"/>
      <c r="BE20" s="464"/>
    </row>
    <row r="21" spans="2:59" ht="14.4" customHeight="1">
      <c r="B21" s="465" t="s">
        <v>128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1"/>
      <c r="N21" s="466">
        <f>IF(入力!M7="","",入力!M7)</f>
        <v>379677</v>
      </c>
      <c r="O21" s="467"/>
      <c r="P21" s="467"/>
      <c r="Q21" s="467"/>
      <c r="R21" s="467"/>
      <c r="S21" s="467"/>
      <c r="T21" s="467"/>
      <c r="U21" s="467"/>
      <c r="V21" s="467"/>
      <c r="W21" s="467"/>
      <c r="X21" s="467"/>
      <c r="Y21" s="467"/>
      <c r="Z21" s="467"/>
      <c r="AA21" s="467"/>
      <c r="AB21" s="468"/>
      <c r="AC21" s="466">
        <f>IF(入力!M9="","",入力!M9)</f>
        <v>379771</v>
      </c>
      <c r="AD21" s="467"/>
      <c r="AE21" s="467"/>
      <c r="AF21" s="467"/>
      <c r="AG21" s="467"/>
      <c r="AH21" s="467"/>
      <c r="AI21" s="467"/>
      <c r="AJ21" s="467"/>
      <c r="AK21" s="467"/>
      <c r="AL21" s="467"/>
      <c r="AM21" s="467"/>
      <c r="AN21" s="467"/>
      <c r="AO21" s="467"/>
      <c r="AP21" s="467"/>
      <c r="AQ21" s="468"/>
      <c r="AR21" s="466" t="str">
        <f>IF(入力!M11="","",入力!M11)</f>
        <v/>
      </c>
      <c r="AS21" s="467"/>
      <c r="AT21" s="467"/>
      <c r="AU21" s="467"/>
      <c r="AV21" s="467"/>
      <c r="AW21" s="467"/>
      <c r="AX21" s="467"/>
      <c r="AY21" s="467"/>
      <c r="AZ21" s="467"/>
      <c r="BA21" s="467"/>
      <c r="BB21" s="467"/>
      <c r="BC21" s="467"/>
      <c r="BD21" s="467"/>
      <c r="BE21" s="467"/>
      <c r="BF21" s="469"/>
      <c r="BG21" s="35"/>
    </row>
    <row r="22" spans="2:59" ht="14.4" customHeight="1">
      <c r="B22" s="445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7"/>
      <c r="N22" s="462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70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/>
      <c r="AQ22" s="471"/>
      <c r="AR22" s="471"/>
      <c r="AS22" s="471"/>
      <c r="AT22" s="471"/>
      <c r="AU22" s="471"/>
      <c r="AV22" s="471"/>
      <c r="AW22" s="471"/>
      <c r="AX22" s="471"/>
      <c r="AY22" s="471"/>
      <c r="AZ22" s="471"/>
      <c r="BA22" s="471"/>
      <c r="BB22" s="471"/>
      <c r="BC22" s="471"/>
      <c r="BD22" s="471"/>
      <c r="BE22" s="472"/>
    </row>
    <row r="23" spans="2:59" ht="15" customHeight="1" thickBot="1">
      <c r="B23" s="451" t="s">
        <v>129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52">
        <f>IF(入力!G7="","",入力!G7)</f>
        <v>500132765</v>
      </c>
      <c r="O23" s="452"/>
      <c r="P23" s="452"/>
      <c r="Q23" s="452"/>
      <c r="R23" s="452"/>
      <c r="S23" s="452"/>
      <c r="T23" s="452"/>
      <c r="U23" s="452"/>
      <c r="V23" s="452"/>
      <c r="W23" s="452"/>
      <c r="X23" s="452"/>
      <c r="Y23" s="452"/>
      <c r="Z23" s="452"/>
      <c r="AA23" s="452"/>
      <c r="AB23" s="452"/>
      <c r="AC23" s="452">
        <f>IF(入力!G9="","",入力!G9)</f>
        <v>518030636</v>
      </c>
      <c r="AD23" s="452"/>
      <c r="AE23" s="452"/>
      <c r="AF23" s="452"/>
      <c r="AG23" s="452"/>
      <c r="AH23" s="452"/>
      <c r="AI23" s="452"/>
      <c r="AJ23" s="452"/>
      <c r="AK23" s="452"/>
      <c r="AL23" s="452"/>
      <c r="AM23" s="452"/>
      <c r="AN23" s="452"/>
      <c r="AO23" s="452"/>
      <c r="AP23" s="452"/>
      <c r="AQ23" s="452"/>
      <c r="AR23" s="452">
        <f>IF(入力!G11="","",入力!G11)</f>
        <v>503876232</v>
      </c>
      <c r="AS23" s="452"/>
      <c r="AT23" s="452"/>
      <c r="AU23" s="452"/>
      <c r="AV23" s="452"/>
      <c r="AW23" s="452"/>
      <c r="AX23" s="452"/>
      <c r="AY23" s="452"/>
      <c r="AZ23" s="452"/>
      <c r="BA23" s="452"/>
      <c r="BB23" s="452"/>
      <c r="BC23" s="452"/>
      <c r="BD23" s="452"/>
      <c r="BE23" s="453"/>
    </row>
    <row r="24" spans="2:59" ht="12" customHeight="1">
      <c r="B24" s="454" t="s">
        <v>130</v>
      </c>
      <c r="C24" s="387"/>
      <c r="D24" s="387"/>
      <c r="E24" s="387"/>
      <c r="F24" s="388"/>
      <c r="G24" s="455" t="str">
        <f>IF(AND(入力!C7&lt;&gt;"",入力!E7&lt;&gt;""),入力!C7&amp;" "&amp;入力!E7,"")</f>
        <v>　タカタニ ヒサシ</v>
      </c>
      <c r="H24" s="456"/>
      <c r="I24" s="456"/>
      <c r="J24" s="456"/>
      <c r="K24" s="456"/>
      <c r="L24" s="456"/>
      <c r="M24" s="456"/>
      <c r="N24" s="456"/>
      <c r="O24" s="456"/>
      <c r="P24" s="456"/>
      <c r="Q24" s="456"/>
      <c r="R24" s="457"/>
      <c r="S24" s="458">
        <f>IF(入力!AT7="","",入力!AT7)</f>
        <v>45</v>
      </c>
      <c r="T24" s="459"/>
      <c r="U24" s="460"/>
      <c r="V24" s="461" t="s">
        <v>47</v>
      </c>
      <c r="W24" s="461"/>
      <c r="X24" s="461"/>
      <c r="Y24" s="36" t="s">
        <v>3</v>
      </c>
      <c r="Z24" s="37"/>
      <c r="AA24" s="450" t="str">
        <f>IF(入力!R7="","",入力!R7)</f>
        <v>409</v>
      </c>
      <c r="AB24" s="450"/>
      <c r="AC24" s="450"/>
      <c r="AD24" s="450"/>
      <c r="AE24" s="38" t="s">
        <v>4</v>
      </c>
      <c r="AF24" s="450" t="str">
        <f>IF(入力!W7="","",入力!W7)</f>
        <v>3862</v>
      </c>
      <c r="AG24" s="450"/>
      <c r="AH24" s="450"/>
      <c r="AI24" s="450"/>
      <c r="AJ24" s="450"/>
      <c r="AK24" s="39"/>
      <c r="AL24" s="39"/>
      <c r="AM24" s="39"/>
      <c r="AN24" s="39"/>
      <c r="AO24" s="39"/>
      <c r="AP24" s="39"/>
      <c r="AQ24" s="39"/>
      <c r="AR24" s="39"/>
      <c r="AS24" s="40"/>
      <c r="AT24" s="448" t="s">
        <v>131</v>
      </c>
      <c r="AU24" s="449"/>
      <c r="AV24" s="449"/>
      <c r="AW24" s="41" t="s">
        <v>5</v>
      </c>
      <c r="AX24" s="450" t="str">
        <f>IF(入力!AL7="","",入力!AL7)</f>
        <v>090</v>
      </c>
      <c r="AY24" s="450"/>
      <c r="AZ24" s="450"/>
      <c r="BA24" s="450"/>
      <c r="BB24" s="450"/>
      <c r="BC24" s="450"/>
      <c r="BD24" s="450"/>
      <c r="BE24" s="42" t="s">
        <v>6</v>
      </c>
    </row>
    <row r="25" spans="2:59" ht="19.5" customHeight="1">
      <c r="B25" s="445"/>
      <c r="C25" s="446"/>
      <c r="D25" s="446"/>
      <c r="E25" s="446"/>
      <c r="F25" s="447"/>
      <c r="G25" s="442" t="str">
        <f>IF(AND(入力!C8&lt;&gt;"",入力!E8&lt;&gt;""),入力!C8&amp;" "&amp;入力!E8,"")</f>
        <v>高谷 久志</v>
      </c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4"/>
      <c r="S25" s="436"/>
      <c r="T25" s="437"/>
      <c r="U25" s="438"/>
      <c r="V25" s="440"/>
      <c r="W25" s="440"/>
      <c r="X25" s="440"/>
      <c r="Y25" s="421" t="str">
        <f>IF(入力!P8="","",入力!P8)</f>
        <v>山梨県中巨摩郡昭和町上河東1273-6</v>
      </c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3"/>
      <c r="AT25" s="409"/>
      <c r="AU25" s="409"/>
      <c r="AV25" s="409"/>
      <c r="AW25" s="424" t="str">
        <f>IF(入力!AK8="","",入力!AK8)</f>
        <v>8893</v>
      </c>
      <c r="AX25" s="425"/>
      <c r="AY25" s="425"/>
      <c r="AZ25" s="425"/>
      <c r="BA25" s="43" t="s">
        <v>4</v>
      </c>
      <c r="BB25" s="425" t="str">
        <f>IF(入力!AP8="","",入力!AP8)</f>
        <v>0029</v>
      </c>
      <c r="BC25" s="425"/>
      <c r="BD25" s="425"/>
      <c r="BE25" s="426"/>
    </row>
    <row r="26" spans="2:59" ht="12" customHeight="1">
      <c r="B26" s="389" t="s">
        <v>126</v>
      </c>
      <c r="C26" s="390"/>
      <c r="D26" s="390"/>
      <c r="E26" s="390"/>
      <c r="F26" s="391"/>
      <c r="G26" s="395" t="str">
        <f>IF(AND(入力!C9&lt;&gt;"",入力!E9&lt;&gt;""),入力!C9&amp;" "&amp;入力!E9,"")</f>
        <v>タカダ ヤスコ</v>
      </c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7"/>
      <c r="S26" s="433">
        <f>IF(入力!AT9="","",入力!AT9)</f>
        <v>42</v>
      </c>
      <c r="T26" s="434"/>
      <c r="U26" s="435"/>
      <c r="V26" s="439" t="s">
        <v>47</v>
      </c>
      <c r="W26" s="439"/>
      <c r="X26" s="439"/>
      <c r="Y26" s="44" t="s">
        <v>3</v>
      </c>
      <c r="Z26" s="45"/>
      <c r="AA26" s="441" t="str">
        <f>IF(入力!R9="","",入力!R9)</f>
        <v>409</v>
      </c>
      <c r="AB26" s="441"/>
      <c r="AC26" s="441"/>
      <c r="AD26" s="441"/>
      <c r="AE26" s="46" t="s">
        <v>4</v>
      </c>
      <c r="AF26" s="441" t="str">
        <f>IF(入力!W9="","",入力!W9)</f>
        <v>3866</v>
      </c>
      <c r="AG26" s="441"/>
      <c r="AH26" s="441"/>
      <c r="AI26" s="441"/>
      <c r="AJ26" s="441"/>
      <c r="AK26" s="47"/>
      <c r="AL26" s="47"/>
      <c r="AM26" s="47"/>
      <c r="AN26" s="47"/>
      <c r="AO26" s="47"/>
      <c r="AP26" s="47"/>
      <c r="AQ26" s="47"/>
      <c r="AR26" s="47"/>
      <c r="AS26" s="48"/>
      <c r="AT26" s="408" t="s">
        <v>131</v>
      </c>
      <c r="AU26" s="409"/>
      <c r="AV26" s="409"/>
      <c r="AW26" s="49" t="s">
        <v>5</v>
      </c>
      <c r="AX26" s="411" t="str">
        <f>IF(入力!AL9="","",入力!AL9)</f>
        <v>090</v>
      </c>
      <c r="AY26" s="411"/>
      <c r="AZ26" s="411"/>
      <c r="BA26" s="411"/>
      <c r="BB26" s="411"/>
      <c r="BC26" s="411"/>
      <c r="BD26" s="411"/>
      <c r="BE26" s="50" t="s">
        <v>6</v>
      </c>
    </row>
    <row r="27" spans="2:59" ht="19.5" customHeight="1">
      <c r="B27" s="445"/>
      <c r="C27" s="446"/>
      <c r="D27" s="446"/>
      <c r="E27" s="446"/>
      <c r="F27" s="447"/>
      <c r="G27" s="442" t="str">
        <f>IF(AND(入力!C10&lt;&gt;"",入力!E10&lt;&gt;""),入力!C10&amp;" "&amp;入力!E10,"")</f>
        <v>高田 泰子</v>
      </c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4"/>
      <c r="S27" s="436"/>
      <c r="T27" s="437"/>
      <c r="U27" s="438"/>
      <c r="V27" s="440"/>
      <c r="W27" s="440"/>
      <c r="X27" s="440"/>
      <c r="Y27" s="421" t="str">
        <f>IF(入力!P10="","",入力!P10)</f>
        <v>山梨県中巨摩郡昭和町西条224-1</v>
      </c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  <c r="AR27" s="422"/>
      <c r="AS27" s="423"/>
      <c r="AT27" s="409"/>
      <c r="AU27" s="409"/>
      <c r="AV27" s="409"/>
      <c r="AW27" s="424" t="str">
        <f>IF(入力!AK10="","",入力!AK10)</f>
        <v>7332</v>
      </c>
      <c r="AX27" s="425"/>
      <c r="AY27" s="425"/>
      <c r="AZ27" s="425"/>
      <c r="BA27" s="43" t="s">
        <v>4</v>
      </c>
      <c r="BB27" s="425" t="str">
        <f>IF(入力!AP10="","",入力!AP10)</f>
        <v>3705</v>
      </c>
      <c r="BC27" s="425"/>
      <c r="BD27" s="425"/>
      <c r="BE27" s="426"/>
    </row>
    <row r="28" spans="2:59" ht="12" customHeight="1">
      <c r="B28" s="427" t="s">
        <v>75</v>
      </c>
      <c r="C28" s="428"/>
      <c r="D28" s="428"/>
      <c r="E28" s="428"/>
      <c r="F28" s="429"/>
      <c r="G28" s="395" t="str">
        <f>IF(AND(入力!C11&lt;&gt;"",入力!E11&lt;&gt;""),入力!C11&amp;" "&amp;入力!E11,"")</f>
        <v>タカタニ ユリコ</v>
      </c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7"/>
      <c r="S28" s="433">
        <f>IF(入力!AT11="","",入力!AT11)</f>
        <v>45</v>
      </c>
      <c r="T28" s="434"/>
      <c r="U28" s="435"/>
      <c r="V28" s="439" t="s">
        <v>47</v>
      </c>
      <c r="W28" s="439"/>
      <c r="X28" s="439"/>
      <c r="Y28" s="44" t="s">
        <v>3</v>
      </c>
      <c r="Z28" s="45"/>
      <c r="AA28" s="441" t="str">
        <f>IF(入力!R11="","",入力!R11)</f>
        <v>409</v>
      </c>
      <c r="AB28" s="441"/>
      <c r="AC28" s="441"/>
      <c r="AD28" s="441"/>
      <c r="AE28" s="46" t="s">
        <v>4</v>
      </c>
      <c r="AF28" s="441" t="str">
        <f>IF(入力!W11="","",入力!W11)</f>
        <v>3862</v>
      </c>
      <c r="AG28" s="441"/>
      <c r="AH28" s="441"/>
      <c r="AI28" s="441"/>
      <c r="AJ28" s="441"/>
      <c r="AK28" s="47"/>
      <c r="AL28" s="47"/>
      <c r="AM28" s="47"/>
      <c r="AN28" s="47"/>
      <c r="AO28" s="47"/>
      <c r="AP28" s="47"/>
      <c r="AQ28" s="47"/>
      <c r="AR28" s="47"/>
      <c r="AS28" s="48"/>
      <c r="AT28" s="408" t="s">
        <v>131</v>
      </c>
      <c r="AU28" s="409"/>
      <c r="AV28" s="409"/>
      <c r="AW28" s="49" t="s">
        <v>5</v>
      </c>
      <c r="AX28" s="411" t="str">
        <f>IF(入力!AL11="","",入力!AL11)</f>
        <v>090</v>
      </c>
      <c r="AY28" s="411"/>
      <c r="AZ28" s="411"/>
      <c r="BA28" s="411"/>
      <c r="BB28" s="411"/>
      <c r="BC28" s="411"/>
      <c r="BD28" s="411"/>
      <c r="BE28" s="50" t="s">
        <v>6</v>
      </c>
    </row>
    <row r="29" spans="2:59" ht="19.5" customHeight="1">
      <c r="B29" s="430"/>
      <c r="C29" s="431"/>
      <c r="D29" s="431"/>
      <c r="E29" s="431"/>
      <c r="F29" s="432"/>
      <c r="G29" s="418" t="str">
        <f>IF(AND(入力!C12&lt;&gt;"",入力!E12&lt;&gt;""),入力!C12&amp;" "&amp;入力!E12,"")</f>
        <v>高谷 百合子</v>
      </c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20"/>
      <c r="S29" s="436"/>
      <c r="T29" s="437"/>
      <c r="U29" s="438"/>
      <c r="V29" s="440"/>
      <c r="W29" s="440"/>
      <c r="X29" s="440"/>
      <c r="Y29" s="421" t="str">
        <f>IF(入力!P12="","",入力!P12)</f>
        <v>山梨県中巨摩郡昭和町上河東1273-6</v>
      </c>
      <c r="Z29" s="422"/>
      <c r="AA29" s="422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  <c r="AR29" s="422"/>
      <c r="AS29" s="423"/>
      <c r="AT29" s="409"/>
      <c r="AU29" s="409"/>
      <c r="AV29" s="409"/>
      <c r="AW29" s="424" t="str">
        <f>IF(入力!AK12="","",入力!AK12)</f>
        <v>2742</v>
      </c>
      <c r="AX29" s="425"/>
      <c r="AY29" s="425"/>
      <c r="AZ29" s="425"/>
      <c r="BA29" s="43" t="s">
        <v>4</v>
      </c>
      <c r="BB29" s="425" t="str">
        <f>IF(入力!AP12="","",入力!AP12)</f>
        <v>4580</v>
      </c>
      <c r="BC29" s="425"/>
      <c r="BD29" s="425"/>
      <c r="BE29" s="426"/>
    </row>
    <row r="30" spans="2:59" ht="12" customHeight="1">
      <c r="B30" s="389" t="s">
        <v>132</v>
      </c>
      <c r="C30" s="390"/>
      <c r="D30" s="390"/>
      <c r="E30" s="390"/>
      <c r="F30" s="391"/>
      <c r="G30" s="395" t="str">
        <f>IF(AND(入力!C15&lt;&gt;"",入力!E15&lt;&gt;""),入力!C15&amp;" "&amp;入力!E15,"")</f>
        <v>タカダ ヤスコ</v>
      </c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7"/>
      <c r="S30" s="398" t="s">
        <v>133</v>
      </c>
      <c r="T30" s="399"/>
      <c r="U30" s="399"/>
      <c r="V30" s="399"/>
      <c r="W30" s="399"/>
      <c r="X30" s="399"/>
      <c r="Y30" s="402" t="str">
        <f>IF(入力!J15="","",入力!J15)</f>
        <v>fmhcz211.t@outlook.jp</v>
      </c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  <c r="AL30" s="403"/>
      <c r="AM30" s="403"/>
      <c r="AN30" s="403"/>
      <c r="AO30" s="403"/>
      <c r="AP30" s="403"/>
      <c r="AQ30" s="403"/>
      <c r="AR30" s="403"/>
      <c r="AS30" s="404"/>
      <c r="AT30" s="408" t="s">
        <v>131</v>
      </c>
      <c r="AU30" s="409"/>
      <c r="AV30" s="409"/>
      <c r="AW30" s="49" t="s">
        <v>5</v>
      </c>
      <c r="AX30" s="411" t="str">
        <f>IF(入力!AL15="","",入力!AL15)</f>
        <v>090</v>
      </c>
      <c r="AY30" s="411"/>
      <c r="AZ30" s="411"/>
      <c r="BA30" s="411"/>
      <c r="BB30" s="411"/>
      <c r="BC30" s="411"/>
      <c r="BD30" s="411"/>
      <c r="BE30" s="50" t="s">
        <v>6</v>
      </c>
    </row>
    <row r="31" spans="2:59" ht="19.5" customHeight="1" thickBot="1">
      <c r="B31" s="392"/>
      <c r="C31" s="393"/>
      <c r="D31" s="393"/>
      <c r="E31" s="393"/>
      <c r="F31" s="394"/>
      <c r="G31" s="412" t="str">
        <f>IF(AND(入力!C16&lt;&gt;"",入力!E16&lt;&gt;""),入力!C16&amp;" "&amp;入力!E16,"")</f>
        <v>高田 泰子</v>
      </c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4"/>
      <c r="S31" s="400"/>
      <c r="T31" s="401"/>
      <c r="U31" s="401"/>
      <c r="V31" s="401"/>
      <c r="W31" s="401"/>
      <c r="X31" s="401"/>
      <c r="Y31" s="405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7"/>
      <c r="AT31" s="410"/>
      <c r="AU31" s="410"/>
      <c r="AV31" s="410"/>
      <c r="AW31" s="415" t="str">
        <f>IF(入力!AK16="","",入力!AK16)</f>
        <v>7332</v>
      </c>
      <c r="AX31" s="416"/>
      <c r="AY31" s="416"/>
      <c r="AZ31" s="416"/>
      <c r="BA31" s="51" t="s">
        <v>4</v>
      </c>
      <c r="BB31" s="416" t="str">
        <f>IF(入力!AP16="","",入力!AP16)</f>
        <v>3705</v>
      </c>
      <c r="BC31" s="416"/>
      <c r="BD31" s="416"/>
      <c r="BE31" s="417"/>
    </row>
    <row r="32" spans="2:59" ht="4.3499999999999996" customHeight="1">
      <c r="B32" s="32"/>
      <c r="C32" s="32"/>
      <c r="D32" s="32"/>
      <c r="E32" s="32"/>
      <c r="F32" s="32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32"/>
      <c r="AU32" s="32"/>
      <c r="AV32" s="32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2:57" ht="16.350000000000001" customHeight="1" thickBot="1">
      <c r="B33" s="53" t="s">
        <v>134</v>
      </c>
      <c r="C33" s="54"/>
      <c r="D33" s="54"/>
      <c r="E33" s="54"/>
      <c r="F33" s="54"/>
      <c r="G33" s="54"/>
      <c r="H33" s="55" t="s">
        <v>135</v>
      </c>
      <c r="I33"/>
      <c r="J33"/>
    </row>
    <row r="34" spans="2:57" ht="15" customHeight="1" thickBot="1">
      <c r="B34" s="385" t="s">
        <v>1</v>
      </c>
      <c r="C34" s="367"/>
      <c r="D34" s="367"/>
      <c r="E34" s="367" t="s">
        <v>136</v>
      </c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 t="s">
        <v>2</v>
      </c>
      <c r="Q34" s="367"/>
      <c r="R34" s="367"/>
      <c r="S34" s="386" t="s">
        <v>16</v>
      </c>
      <c r="T34" s="387"/>
      <c r="U34" s="387"/>
      <c r="V34" s="386" t="s">
        <v>137</v>
      </c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8"/>
      <c r="AL34" s="387" t="s">
        <v>138</v>
      </c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8"/>
      <c r="AY34" s="367" t="s">
        <v>139</v>
      </c>
      <c r="AZ34" s="367"/>
      <c r="BA34" s="367"/>
      <c r="BB34" s="367"/>
      <c r="BC34" s="367"/>
      <c r="BD34" s="367"/>
      <c r="BE34" s="368"/>
    </row>
    <row r="35" spans="2:57" ht="11.4" customHeight="1">
      <c r="B35" s="369" t="str">
        <f>IF(入力!B25="","",入力!B25)</f>
        <v>①</v>
      </c>
      <c r="C35" s="370"/>
      <c r="D35" s="371"/>
      <c r="E35" s="372" t="str">
        <f>IF(AND(入力!C25&lt;&gt;"",入力!E25&lt;&gt;""),入力!C25&amp;" "&amp;入力!E25,"")</f>
        <v>ナルシマ コオ</v>
      </c>
      <c r="F35" s="373"/>
      <c r="G35" s="373"/>
      <c r="H35" s="373"/>
      <c r="I35" s="373"/>
      <c r="J35" s="373"/>
      <c r="K35" s="373"/>
      <c r="L35" s="373"/>
      <c r="M35" s="373"/>
      <c r="N35" s="373"/>
      <c r="O35" s="374"/>
      <c r="P35" s="375">
        <f>IF(入力!G25="","",入力!G25)</f>
        <v>6</v>
      </c>
      <c r="Q35" s="376"/>
      <c r="R35" s="377"/>
      <c r="S35" s="378" t="str">
        <f>IF(入力!U25="","",入力!U25)</f>
        <v>男</v>
      </c>
      <c r="T35" s="370"/>
      <c r="U35" s="371"/>
      <c r="V35" s="379" t="str">
        <f>IF(入力!I25="","",入力!I25)</f>
        <v>昭和町立常永小学校</v>
      </c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1"/>
      <c r="AL35" s="378">
        <f>IF(入力!M25="","",入力!M25)</f>
        <v>519806599</v>
      </c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1"/>
      <c r="AY35" s="382">
        <f>IF(入力!P25="","",入力!P25)</f>
        <v>167</v>
      </c>
      <c r="AZ35" s="383"/>
      <c r="BA35" s="383"/>
      <c r="BB35" s="383"/>
      <c r="BC35" s="383"/>
      <c r="BD35" s="383"/>
      <c r="BE35" s="384"/>
    </row>
    <row r="36" spans="2:57" ht="20.100000000000001" customHeight="1">
      <c r="B36" s="359"/>
      <c r="C36" s="353"/>
      <c r="D36" s="354"/>
      <c r="E36" s="360" t="str">
        <f>IF(AND(入力!C26&lt;&gt;"",入力!E26&lt;&gt;""),入力!C26&amp;" "&amp;入力!E26,"")</f>
        <v>成島 虎王</v>
      </c>
      <c r="F36" s="347"/>
      <c r="G36" s="347"/>
      <c r="H36" s="347"/>
      <c r="I36" s="347"/>
      <c r="J36" s="347"/>
      <c r="K36" s="347"/>
      <c r="L36" s="347"/>
      <c r="M36" s="347"/>
      <c r="N36" s="347"/>
      <c r="O36" s="348"/>
      <c r="P36" s="349"/>
      <c r="Q36" s="350"/>
      <c r="R36" s="351"/>
      <c r="S36" s="352"/>
      <c r="T36" s="353"/>
      <c r="U36" s="354"/>
      <c r="V36" s="355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7"/>
      <c r="AL36" s="352"/>
      <c r="AM36" s="353"/>
      <c r="AN36" s="353"/>
      <c r="AO36" s="353"/>
      <c r="AP36" s="353"/>
      <c r="AQ36" s="353"/>
      <c r="AR36" s="353"/>
      <c r="AS36" s="353"/>
      <c r="AT36" s="353"/>
      <c r="AU36" s="353"/>
      <c r="AV36" s="353"/>
      <c r="AW36" s="353"/>
      <c r="AX36" s="354"/>
      <c r="AY36" s="343"/>
      <c r="AZ36" s="344"/>
      <c r="BA36" s="344"/>
      <c r="BB36" s="344"/>
      <c r="BC36" s="344"/>
      <c r="BD36" s="344"/>
      <c r="BE36" s="345"/>
    </row>
    <row r="37" spans="2:57" ht="11.4" customHeight="1">
      <c r="B37" s="358">
        <f>IF(入力!B27="","",入力!B27)</f>
        <v>2</v>
      </c>
      <c r="C37" s="332"/>
      <c r="D37" s="333"/>
      <c r="E37" s="364" t="str">
        <f>IF(AND(入力!C27&lt;&gt;"",入力!E27&lt;&gt;""),入力!C27&amp;" "&amp;入力!E27,"")</f>
        <v>タナカ ダン</v>
      </c>
      <c r="F37" s="365"/>
      <c r="G37" s="365"/>
      <c r="H37" s="365"/>
      <c r="I37" s="365"/>
      <c r="J37" s="365"/>
      <c r="K37" s="365"/>
      <c r="L37" s="365"/>
      <c r="M37" s="365"/>
      <c r="N37" s="365"/>
      <c r="O37" s="366"/>
      <c r="P37" s="325">
        <f>IF(入力!G27="","",入力!G27)</f>
        <v>6</v>
      </c>
      <c r="Q37" s="326"/>
      <c r="R37" s="327"/>
      <c r="S37" s="331" t="str">
        <f>IF(入力!U27="","",入力!U27)</f>
        <v>男</v>
      </c>
      <c r="T37" s="332"/>
      <c r="U37" s="333"/>
      <c r="V37" s="337" t="str">
        <f>IF(入力!I27="","",入力!I27)</f>
        <v>昭和町立常永小学校</v>
      </c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38"/>
      <c r="AK37" s="339"/>
      <c r="AL37" s="331">
        <f>IF(入力!M27="","",入力!M27)</f>
        <v>519806582</v>
      </c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3"/>
      <c r="AY37" s="300">
        <f>IF(入力!P27="","",入力!P27)</f>
        <v>147</v>
      </c>
      <c r="AZ37" s="301"/>
      <c r="BA37" s="301"/>
      <c r="BB37" s="301"/>
      <c r="BC37" s="301"/>
      <c r="BD37" s="301"/>
      <c r="BE37" s="302"/>
    </row>
    <row r="38" spans="2:57" ht="20.100000000000001" customHeight="1">
      <c r="B38" s="359"/>
      <c r="C38" s="353"/>
      <c r="D38" s="354"/>
      <c r="E38" s="360" t="str">
        <f>IF(AND(入力!C28&lt;&gt;"",入力!E28&lt;&gt;""),入力!C28&amp;" "&amp;入力!E28,"")</f>
        <v>田中 暖</v>
      </c>
      <c r="F38" s="347"/>
      <c r="G38" s="347"/>
      <c r="H38" s="347"/>
      <c r="I38" s="347"/>
      <c r="J38" s="347"/>
      <c r="K38" s="347"/>
      <c r="L38" s="347"/>
      <c r="M38" s="347"/>
      <c r="N38" s="347"/>
      <c r="O38" s="348"/>
      <c r="P38" s="349"/>
      <c r="Q38" s="350"/>
      <c r="R38" s="351"/>
      <c r="S38" s="352"/>
      <c r="T38" s="353"/>
      <c r="U38" s="354"/>
      <c r="V38" s="355"/>
      <c r="W38" s="356"/>
      <c r="X38" s="356"/>
      <c r="Y38" s="356"/>
      <c r="Z38" s="356"/>
      <c r="AA38" s="356"/>
      <c r="AB38" s="356"/>
      <c r="AC38" s="356"/>
      <c r="AD38" s="356"/>
      <c r="AE38" s="356"/>
      <c r="AF38" s="356"/>
      <c r="AG38" s="356"/>
      <c r="AH38" s="356"/>
      <c r="AI38" s="356"/>
      <c r="AJ38" s="356"/>
      <c r="AK38" s="357"/>
      <c r="AL38" s="352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4"/>
      <c r="AY38" s="343"/>
      <c r="AZ38" s="344"/>
      <c r="BA38" s="344"/>
      <c r="BB38" s="344"/>
      <c r="BC38" s="344"/>
      <c r="BD38" s="344"/>
      <c r="BE38" s="345"/>
    </row>
    <row r="39" spans="2:57" ht="11.4" customHeight="1">
      <c r="B39" s="358">
        <f>IF(入力!B29="","",入力!B29)</f>
        <v>3</v>
      </c>
      <c r="C39" s="332"/>
      <c r="D39" s="333"/>
      <c r="E39" s="361" t="str">
        <f>IF(AND(入力!C29&lt;&gt;"",入力!E29&lt;&gt;""),入力!C29&amp;" "&amp;入力!E29,"")</f>
        <v>タカタニ レン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3"/>
      <c r="P39" s="325">
        <f>IF(入力!G29="","",入力!G29)</f>
        <v>6</v>
      </c>
      <c r="Q39" s="326"/>
      <c r="R39" s="327"/>
      <c r="S39" s="331" t="str">
        <f>IF(入力!U29="","",入力!U29)</f>
        <v>男</v>
      </c>
      <c r="T39" s="332"/>
      <c r="U39" s="333"/>
      <c r="V39" s="337" t="str">
        <f>IF(入力!I29="","",入力!I29)</f>
        <v>昭和町立常永小学校</v>
      </c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9"/>
      <c r="AL39" s="331">
        <f>IF(入力!M29="","",入力!M29)</f>
        <v>518543631</v>
      </c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3"/>
      <c r="AY39" s="300">
        <f>IF(入力!P29="","",入力!P29)</f>
        <v>155</v>
      </c>
      <c r="AZ39" s="301"/>
      <c r="BA39" s="301"/>
      <c r="BB39" s="301"/>
      <c r="BC39" s="301"/>
      <c r="BD39" s="301"/>
      <c r="BE39" s="302"/>
    </row>
    <row r="40" spans="2:57" ht="20.100000000000001" customHeight="1">
      <c r="B40" s="359"/>
      <c r="C40" s="353"/>
      <c r="D40" s="354"/>
      <c r="E40" s="346" t="str">
        <f>IF(AND(入力!C30&lt;&gt;"",入力!E30&lt;&gt;""),入力!C30&amp;" "&amp;入力!E30,"")</f>
        <v>高谷 志</v>
      </c>
      <c r="F40" s="347"/>
      <c r="G40" s="347"/>
      <c r="H40" s="347"/>
      <c r="I40" s="347"/>
      <c r="J40" s="347"/>
      <c r="K40" s="347"/>
      <c r="L40" s="347"/>
      <c r="M40" s="347"/>
      <c r="N40" s="347"/>
      <c r="O40" s="348"/>
      <c r="P40" s="349"/>
      <c r="Q40" s="350"/>
      <c r="R40" s="351"/>
      <c r="S40" s="352"/>
      <c r="T40" s="353"/>
      <c r="U40" s="354"/>
      <c r="V40" s="355"/>
      <c r="W40" s="356"/>
      <c r="X40" s="356"/>
      <c r="Y40" s="356"/>
      <c r="Z40" s="356"/>
      <c r="AA40" s="356"/>
      <c r="AB40" s="356"/>
      <c r="AC40" s="356"/>
      <c r="AD40" s="356"/>
      <c r="AE40" s="356"/>
      <c r="AF40" s="356"/>
      <c r="AG40" s="356"/>
      <c r="AH40" s="356"/>
      <c r="AI40" s="356"/>
      <c r="AJ40" s="356"/>
      <c r="AK40" s="357"/>
      <c r="AL40" s="352"/>
      <c r="AM40" s="353"/>
      <c r="AN40" s="353"/>
      <c r="AO40" s="353"/>
      <c r="AP40" s="353"/>
      <c r="AQ40" s="353"/>
      <c r="AR40" s="353"/>
      <c r="AS40" s="353"/>
      <c r="AT40" s="353"/>
      <c r="AU40" s="353"/>
      <c r="AV40" s="353"/>
      <c r="AW40" s="353"/>
      <c r="AX40" s="354"/>
      <c r="AY40" s="343"/>
      <c r="AZ40" s="344"/>
      <c r="BA40" s="344"/>
      <c r="BB40" s="344"/>
      <c r="BC40" s="344"/>
      <c r="BD40" s="344"/>
      <c r="BE40" s="345"/>
    </row>
    <row r="41" spans="2:57" ht="11.4" customHeight="1">
      <c r="B41" s="358">
        <f>IF(入力!B31="","",入力!B31)</f>
        <v>4</v>
      </c>
      <c r="C41" s="332"/>
      <c r="D41" s="333"/>
      <c r="E41" s="322" t="str">
        <f>IF(AND(入力!C31&lt;&gt;"",入力!E31&lt;&gt;""),入力!C31&amp;" "&amp;入力!E31,"")</f>
        <v>シラハマ レント</v>
      </c>
      <c r="F41" s="323"/>
      <c r="G41" s="323"/>
      <c r="H41" s="323"/>
      <c r="I41" s="323"/>
      <c r="J41" s="323"/>
      <c r="K41" s="323"/>
      <c r="L41" s="323"/>
      <c r="M41" s="323"/>
      <c r="N41" s="323"/>
      <c r="O41" s="324"/>
      <c r="P41" s="325">
        <f>IF(入力!G31="","",入力!G31)</f>
        <v>6</v>
      </c>
      <c r="Q41" s="326"/>
      <c r="R41" s="327"/>
      <c r="S41" s="331" t="str">
        <f>IF(入力!U31="","",入力!U31)</f>
        <v>男</v>
      </c>
      <c r="T41" s="332"/>
      <c r="U41" s="333"/>
      <c r="V41" s="337" t="str">
        <f>IF(入力!I31="","",入力!I31)</f>
        <v>昭和町立西条小学校</v>
      </c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9"/>
      <c r="AL41" s="331">
        <f>IF(入力!M31="","",入力!M31)</f>
        <v>520975635</v>
      </c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333"/>
      <c r="AY41" s="300">
        <f>IF(入力!P31="","",入力!P31)</f>
        <v>146</v>
      </c>
      <c r="AZ41" s="301"/>
      <c r="BA41" s="301"/>
      <c r="BB41" s="301"/>
      <c r="BC41" s="301"/>
      <c r="BD41" s="301"/>
      <c r="BE41" s="302"/>
    </row>
    <row r="42" spans="2:57" ht="20.100000000000001" customHeight="1">
      <c r="B42" s="359"/>
      <c r="C42" s="353"/>
      <c r="D42" s="354"/>
      <c r="E42" s="346" t="str">
        <f>IF(AND(入力!C32&lt;&gt;"",入力!E32&lt;&gt;""),入力!C32&amp;" "&amp;入力!E32,"")</f>
        <v>白濱 蓮兎</v>
      </c>
      <c r="F42" s="347"/>
      <c r="G42" s="347"/>
      <c r="H42" s="347"/>
      <c r="I42" s="347"/>
      <c r="J42" s="347"/>
      <c r="K42" s="347"/>
      <c r="L42" s="347"/>
      <c r="M42" s="347"/>
      <c r="N42" s="347"/>
      <c r="O42" s="348"/>
      <c r="P42" s="349"/>
      <c r="Q42" s="350"/>
      <c r="R42" s="351"/>
      <c r="S42" s="352"/>
      <c r="T42" s="353"/>
      <c r="U42" s="354"/>
      <c r="V42" s="355"/>
      <c r="W42" s="356"/>
      <c r="X42" s="356"/>
      <c r="Y42" s="356"/>
      <c r="Z42" s="356"/>
      <c r="AA42" s="356"/>
      <c r="AB42" s="356"/>
      <c r="AC42" s="356"/>
      <c r="AD42" s="356"/>
      <c r="AE42" s="356"/>
      <c r="AF42" s="356"/>
      <c r="AG42" s="356"/>
      <c r="AH42" s="356"/>
      <c r="AI42" s="356"/>
      <c r="AJ42" s="356"/>
      <c r="AK42" s="357"/>
      <c r="AL42" s="352"/>
      <c r="AM42" s="353"/>
      <c r="AN42" s="353"/>
      <c r="AO42" s="353"/>
      <c r="AP42" s="353"/>
      <c r="AQ42" s="353"/>
      <c r="AR42" s="353"/>
      <c r="AS42" s="353"/>
      <c r="AT42" s="353"/>
      <c r="AU42" s="353"/>
      <c r="AV42" s="353"/>
      <c r="AW42" s="353"/>
      <c r="AX42" s="354"/>
      <c r="AY42" s="343"/>
      <c r="AZ42" s="344"/>
      <c r="BA42" s="344"/>
      <c r="BB42" s="344"/>
      <c r="BC42" s="344"/>
      <c r="BD42" s="344"/>
      <c r="BE42" s="345"/>
    </row>
    <row r="43" spans="2:57" ht="11.4" customHeight="1">
      <c r="B43" s="358">
        <f>IF(入力!B33="","",入力!B33)</f>
        <v>5</v>
      </c>
      <c r="C43" s="332"/>
      <c r="D43" s="333"/>
      <c r="E43" s="322" t="str">
        <f>IF(AND(入力!C33&lt;&gt;"",入力!E33&lt;&gt;""),入力!C33&amp;" "&amp;入力!E33,"")</f>
        <v>マツザワ レイト</v>
      </c>
      <c r="F43" s="323"/>
      <c r="G43" s="323"/>
      <c r="H43" s="323"/>
      <c r="I43" s="323"/>
      <c r="J43" s="323"/>
      <c r="K43" s="323"/>
      <c r="L43" s="323"/>
      <c r="M43" s="323"/>
      <c r="N43" s="323"/>
      <c r="O43" s="324"/>
      <c r="P43" s="325">
        <f>IF(入力!G33="","",入力!G33)</f>
        <v>5</v>
      </c>
      <c r="Q43" s="326"/>
      <c r="R43" s="327"/>
      <c r="S43" s="331" t="str">
        <f>IF(入力!U33="","",入力!U33)</f>
        <v>男</v>
      </c>
      <c r="T43" s="332"/>
      <c r="U43" s="333"/>
      <c r="V43" s="337" t="str">
        <f>IF(入力!I33="","",入力!I33)</f>
        <v>昭和町立常永小学校</v>
      </c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8"/>
      <c r="AJ43" s="338"/>
      <c r="AK43" s="339"/>
      <c r="AL43" s="331">
        <f>IF(入力!M33="","",入力!M33)</f>
        <v>518954697</v>
      </c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3"/>
      <c r="AY43" s="300">
        <f>IF(入力!P33="","",入力!P33)</f>
        <v>146</v>
      </c>
      <c r="AZ43" s="301"/>
      <c r="BA43" s="301"/>
      <c r="BB43" s="301"/>
      <c r="BC43" s="301"/>
      <c r="BD43" s="301"/>
      <c r="BE43" s="302"/>
    </row>
    <row r="44" spans="2:57" ht="20.100000000000001" customHeight="1">
      <c r="B44" s="359"/>
      <c r="C44" s="353"/>
      <c r="D44" s="354"/>
      <c r="E44" s="346" t="str">
        <f>IF(AND(入力!C34&lt;&gt;"",入力!E34&lt;&gt;""),入力!C34&amp;" "&amp;入力!E34,"")</f>
        <v>松澤 玲人</v>
      </c>
      <c r="F44" s="347"/>
      <c r="G44" s="347"/>
      <c r="H44" s="347"/>
      <c r="I44" s="347"/>
      <c r="J44" s="347"/>
      <c r="K44" s="347"/>
      <c r="L44" s="347"/>
      <c r="M44" s="347"/>
      <c r="N44" s="347"/>
      <c r="O44" s="348"/>
      <c r="P44" s="349"/>
      <c r="Q44" s="350"/>
      <c r="R44" s="351"/>
      <c r="S44" s="352"/>
      <c r="T44" s="353"/>
      <c r="U44" s="354"/>
      <c r="V44" s="355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7"/>
      <c r="AL44" s="352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4"/>
      <c r="AY44" s="343"/>
      <c r="AZ44" s="344"/>
      <c r="BA44" s="344"/>
      <c r="BB44" s="344"/>
      <c r="BC44" s="344"/>
      <c r="BD44" s="344"/>
      <c r="BE44" s="345"/>
    </row>
    <row r="45" spans="2:57" ht="11.4" customHeight="1">
      <c r="B45" s="358">
        <f>IF(入力!B35="","",入力!B35)</f>
        <v>6</v>
      </c>
      <c r="C45" s="332"/>
      <c r="D45" s="333"/>
      <c r="E45" s="322" t="str">
        <f>IF(AND(入力!C35&lt;&gt;"",入力!E35&lt;&gt;""),入力!C35&amp;" "&amp;入力!E35,"")</f>
        <v>タニグチ イチロ</v>
      </c>
      <c r="F45" s="323"/>
      <c r="G45" s="323"/>
      <c r="H45" s="323"/>
      <c r="I45" s="323"/>
      <c r="J45" s="323"/>
      <c r="K45" s="323"/>
      <c r="L45" s="323"/>
      <c r="M45" s="323"/>
      <c r="N45" s="323"/>
      <c r="O45" s="324"/>
      <c r="P45" s="325">
        <f>IF(入力!G35="","",入力!G35)</f>
        <v>5</v>
      </c>
      <c r="Q45" s="326"/>
      <c r="R45" s="327"/>
      <c r="S45" s="331" t="str">
        <f>IF(入力!U35="","",入力!U35)</f>
        <v>男</v>
      </c>
      <c r="T45" s="332"/>
      <c r="U45" s="333"/>
      <c r="V45" s="337" t="str">
        <f>IF(入力!I35="","",入力!I35)</f>
        <v>中央市立田富小学校</v>
      </c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9"/>
      <c r="AL45" s="331">
        <f>IF(入力!M35="","",入力!M35)</f>
        <v>520521528</v>
      </c>
      <c r="AM45" s="332"/>
      <c r="AN45" s="332"/>
      <c r="AO45" s="332"/>
      <c r="AP45" s="332"/>
      <c r="AQ45" s="332"/>
      <c r="AR45" s="332"/>
      <c r="AS45" s="332"/>
      <c r="AT45" s="332"/>
      <c r="AU45" s="332"/>
      <c r="AV45" s="332"/>
      <c r="AW45" s="332"/>
      <c r="AX45" s="333"/>
      <c r="AY45" s="300">
        <f>IF(入力!P35="","",入力!P35)</f>
        <v>145</v>
      </c>
      <c r="AZ45" s="301"/>
      <c r="BA45" s="301"/>
      <c r="BB45" s="301"/>
      <c r="BC45" s="301"/>
      <c r="BD45" s="301"/>
      <c r="BE45" s="302"/>
    </row>
    <row r="46" spans="2:57" ht="20.100000000000001" customHeight="1">
      <c r="B46" s="359"/>
      <c r="C46" s="353"/>
      <c r="D46" s="354"/>
      <c r="E46" s="346" t="str">
        <f>IF(AND(入力!C36&lt;&gt;"",入力!E36&lt;&gt;""),入力!C36&amp;" "&amp;入力!E36,"")</f>
        <v>谷口 一郎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8"/>
      <c r="P46" s="349"/>
      <c r="Q46" s="350"/>
      <c r="R46" s="351"/>
      <c r="S46" s="352"/>
      <c r="T46" s="353"/>
      <c r="U46" s="354"/>
      <c r="V46" s="355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6"/>
      <c r="AK46" s="357"/>
      <c r="AL46" s="352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4"/>
      <c r="AY46" s="343"/>
      <c r="AZ46" s="344"/>
      <c r="BA46" s="344"/>
      <c r="BB46" s="344"/>
      <c r="BC46" s="344"/>
      <c r="BD46" s="344"/>
      <c r="BE46" s="345"/>
    </row>
    <row r="47" spans="2:57" ht="11.4" customHeight="1">
      <c r="B47" s="358">
        <f>IF(入力!B37="","",入力!B37)</f>
        <v>7</v>
      </c>
      <c r="C47" s="332"/>
      <c r="D47" s="333"/>
      <c r="E47" s="322" t="str">
        <f>IF(AND(入力!C37&lt;&gt;"",入力!E37&lt;&gt;""),入力!C37&amp;" "&amp;入力!E37,"")</f>
        <v>ヨコヤマ ソウタ</v>
      </c>
      <c r="F47" s="323"/>
      <c r="G47" s="323"/>
      <c r="H47" s="323"/>
      <c r="I47" s="323"/>
      <c r="J47" s="323"/>
      <c r="K47" s="323"/>
      <c r="L47" s="323"/>
      <c r="M47" s="323"/>
      <c r="N47" s="323"/>
      <c r="O47" s="324"/>
      <c r="P47" s="325">
        <f>IF(入力!G37="","",入力!G37)</f>
        <v>5</v>
      </c>
      <c r="Q47" s="326"/>
      <c r="R47" s="327"/>
      <c r="S47" s="331" t="str">
        <f>IF(入力!U37="","",入力!U37)</f>
        <v>男</v>
      </c>
      <c r="T47" s="332"/>
      <c r="U47" s="333"/>
      <c r="V47" s="337" t="str">
        <f>IF(入力!I37="","",入力!I37)</f>
        <v>昭和町立常永小学校</v>
      </c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9"/>
      <c r="AL47" s="331">
        <f>IF(入力!M37="","",入力!M37)</f>
        <v>522876527</v>
      </c>
      <c r="AM47" s="332"/>
      <c r="AN47" s="332"/>
      <c r="AO47" s="332"/>
      <c r="AP47" s="332"/>
      <c r="AQ47" s="332"/>
      <c r="AR47" s="332"/>
      <c r="AS47" s="332"/>
      <c r="AT47" s="332"/>
      <c r="AU47" s="332"/>
      <c r="AV47" s="332"/>
      <c r="AW47" s="332"/>
      <c r="AX47" s="333"/>
      <c r="AY47" s="300">
        <f>IF(入力!P37="","",入力!P37)</f>
        <v>152</v>
      </c>
      <c r="AZ47" s="301"/>
      <c r="BA47" s="301"/>
      <c r="BB47" s="301"/>
      <c r="BC47" s="301"/>
      <c r="BD47" s="301"/>
      <c r="BE47" s="302"/>
    </row>
    <row r="48" spans="2:57" ht="20.100000000000001" customHeight="1">
      <c r="B48" s="359"/>
      <c r="C48" s="353"/>
      <c r="D48" s="354"/>
      <c r="E48" s="346" t="str">
        <f>IF(AND(入力!C38&lt;&gt;"",入力!E38&lt;&gt;""),入力!C38&amp;" "&amp;入力!E38,"")</f>
        <v>横山 颯大</v>
      </c>
      <c r="F48" s="347"/>
      <c r="G48" s="347"/>
      <c r="H48" s="347"/>
      <c r="I48" s="347"/>
      <c r="J48" s="347"/>
      <c r="K48" s="347"/>
      <c r="L48" s="347"/>
      <c r="M48" s="347"/>
      <c r="N48" s="347"/>
      <c r="O48" s="348"/>
      <c r="P48" s="349"/>
      <c r="Q48" s="350"/>
      <c r="R48" s="351"/>
      <c r="S48" s="352"/>
      <c r="T48" s="353"/>
      <c r="U48" s="354"/>
      <c r="V48" s="355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7"/>
      <c r="AL48" s="352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4"/>
      <c r="AY48" s="343"/>
      <c r="AZ48" s="344"/>
      <c r="BA48" s="344"/>
      <c r="BB48" s="344"/>
      <c r="BC48" s="344"/>
      <c r="BD48" s="344"/>
      <c r="BE48" s="345"/>
    </row>
    <row r="49" spans="2:57" ht="11.4" customHeight="1">
      <c r="B49" s="358">
        <f>IF(入力!B39="","",入力!B39)</f>
        <v>8</v>
      </c>
      <c r="C49" s="332"/>
      <c r="D49" s="333"/>
      <c r="E49" s="322" t="str">
        <f>IF(AND(入力!C39&lt;&gt;"",入力!E39&lt;&gt;""),入力!C39&amp;" "&amp;入力!E39,"")</f>
        <v>タカタニ ケイ</v>
      </c>
      <c r="F49" s="323"/>
      <c r="G49" s="323"/>
      <c r="H49" s="323"/>
      <c r="I49" s="323"/>
      <c r="J49" s="323"/>
      <c r="K49" s="323"/>
      <c r="L49" s="323"/>
      <c r="M49" s="323"/>
      <c r="N49" s="323"/>
      <c r="O49" s="324"/>
      <c r="P49" s="325">
        <f>IF(入力!G39="","",入力!G39)</f>
        <v>4</v>
      </c>
      <c r="Q49" s="326"/>
      <c r="R49" s="327"/>
      <c r="S49" s="331" t="str">
        <f>IF(入力!U39="","",入力!U39)</f>
        <v>男</v>
      </c>
      <c r="T49" s="332"/>
      <c r="U49" s="333"/>
      <c r="V49" s="337" t="str">
        <f>IF(入力!I39="","",入力!I39)</f>
        <v>昭和町立常永小学校</v>
      </c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9"/>
      <c r="AL49" s="331">
        <f>IF(入力!M39="","",入力!M39)</f>
        <v>518992316</v>
      </c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333"/>
      <c r="AY49" s="300">
        <f>IF(入力!P39="","",入力!P39)</f>
        <v>143</v>
      </c>
      <c r="AZ49" s="301"/>
      <c r="BA49" s="301"/>
      <c r="BB49" s="301"/>
      <c r="BC49" s="301"/>
      <c r="BD49" s="301"/>
      <c r="BE49" s="302"/>
    </row>
    <row r="50" spans="2:57" ht="20.100000000000001" customHeight="1">
      <c r="B50" s="359"/>
      <c r="C50" s="353"/>
      <c r="D50" s="354"/>
      <c r="E50" s="346" t="str">
        <f>IF(AND(入力!C40&lt;&gt;"",入力!E40&lt;&gt;""),入力!C40&amp;" "&amp;入力!E40,"")</f>
        <v>高谷 圭</v>
      </c>
      <c r="F50" s="347"/>
      <c r="G50" s="347"/>
      <c r="H50" s="347"/>
      <c r="I50" s="347"/>
      <c r="J50" s="347"/>
      <c r="K50" s="347"/>
      <c r="L50" s="347"/>
      <c r="M50" s="347"/>
      <c r="N50" s="347"/>
      <c r="O50" s="348"/>
      <c r="P50" s="349"/>
      <c r="Q50" s="350"/>
      <c r="R50" s="351"/>
      <c r="S50" s="352"/>
      <c r="T50" s="353"/>
      <c r="U50" s="354"/>
      <c r="V50" s="355"/>
      <c r="W50" s="356"/>
      <c r="X50" s="356"/>
      <c r="Y50" s="356"/>
      <c r="Z50" s="356"/>
      <c r="AA50" s="356"/>
      <c r="AB50" s="356"/>
      <c r="AC50" s="356"/>
      <c r="AD50" s="356"/>
      <c r="AE50" s="356"/>
      <c r="AF50" s="356"/>
      <c r="AG50" s="356"/>
      <c r="AH50" s="356"/>
      <c r="AI50" s="356"/>
      <c r="AJ50" s="356"/>
      <c r="AK50" s="357"/>
      <c r="AL50" s="352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4"/>
      <c r="AY50" s="343"/>
      <c r="AZ50" s="344"/>
      <c r="BA50" s="344"/>
      <c r="BB50" s="344"/>
      <c r="BC50" s="344"/>
      <c r="BD50" s="344"/>
      <c r="BE50" s="345"/>
    </row>
    <row r="51" spans="2:57" ht="11.4" customHeight="1">
      <c r="B51" s="358">
        <f>IF(入力!B41="","",入力!B41)</f>
        <v>9</v>
      </c>
      <c r="C51" s="332"/>
      <c r="D51" s="333"/>
      <c r="E51" s="322" t="str">
        <f>IF(AND(入力!C41&lt;&gt;"",入力!E41&lt;&gt;""),入力!C41&amp;" "&amp;入力!E41,"")</f>
        <v>ウエマツ ケイイチロウ</v>
      </c>
      <c r="F51" s="323"/>
      <c r="G51" s="323"/>
      <c r="H51" s="323"/>
      <c r="I51" s="323"/>
      <c r="J51" s="323"/>
      <c r="K51" s="323"/>
      <c r="L51" s="323"/>
      <c r="M51" s="323"/>
      <c r="N51" s="323"/>
      <c r="O51" s="324"/>
      <c r="P51" s="325">
        <f>IF(入力!G41="","",入力!G41)</f>
        <v>4</v>
      </c>
      <c r="Q51" s="326"/>
      <c r="R51" s="327"/>
      <c r="S51" s="331" t="str">
        <f>IF(入力!U41="","",入力!U41)</f>
        <v>男</v>
      </c>
      <c r="T51" s="332"/>
      <c r="U51" s="333"/>
      <c r="V51" s="337" t="str">
        <f>IF(入力!I41="","",入力!I41)</f>
        <v>昭和町立西条小学校</v>
      </c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9"/>
      <c r="AL51" s="331">
        <f>IF(入力!M41="","",入力!M41)</f>
        <v>522876534</v>
      </c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3"/>
      <c r="AY51" s="300">
        <f>IF(入力!P41="","",入力!P41)</f>
        <v>135</v>
      </c>
      <c r="AZ51" s="301"/>
      <c r="BA51" s="301"/>
      <c r="BB51" s="301"/>
      <c r="BC51" s="301"/>
      <c r="BD51" s="301"/>
      <c r="BE51" s="302"/>
    </row>
    <row r="52" spans="2:57" ht="20.100000000000001" customHeight="1">
      <c r="B52" s="359"/>
      <c r="C52" s="353"/>
      <c r="D52" s="354"/>
      <c r="E52" s="346" t="str">
        <f>IF(AND(入力!C42&lt;&gt;"",入力!E42&lt;&gt;""),入力!C42&amp;" "&amp;入力!E42,"")</f>
        <v>植松 慶一郎</v>
      </c>
      <c r="F52" s="347"/>
      <c r="G52" s="347"/>
      <c r="H52" s="347"/>
      <c r="I52" s="347"/>
      <c r="J52" s="347"/>
      <c r="K52" s="347"/>
      <c r="L52" s="347"/>
      <c r="M52" s="347"/>
      <c r="N52" s="347"/>
      <c r="O52" s="348"/>
      <c r="P52" s="349"/>
      <c r="Q52" s="350"/>
      <c r="R52" s="351"/>
      <c r="S52" s="352"/>
      <c r="T52" s="353"/>
      <c r="U52" s="354"/>
      <c r="V52" s="355"/>
      <c r="W52" s="356"/>
      <c r="X52" s="356"/>
      <c r="Y52" s="356"/>
      <c r="Z52" s="356"/>
      <c r="AA52" s="356"/>
      <c r="AB52" s="356"/>
      <c r="AC52" s="356"/>
      <c r="AD52" s="356"/>
      <c r="AE52" s="356"/>
      <c r="AF52" s="356"/>
      <c r="AG52" s="356"/>
      <c r="AH52" s="356"/>
      <c r="AI52" s="356"/>
      <c r="AJ52" s="356"/>
      <c r="AK52" s="357"/>
      <c r="AL52" s="352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4"/>
      <c r="AY52" s="343"/>
      <c r="AZ52" s="344"/>
      <c r="BA52" s="344"/>
      <c r="BB52" s="344"/>
      <c r="BC52" s="344"/>
      <c r="BD52" s="344"/>
      <c r="BE52" s="345"/>
    </row>
    <row r="53" spans="2:57" ht="11.4" customHeight="1">
      <c r="B53" s="358">
        <f>IF(入力!B43="","",入力!B43)</f>
        <v>10</v>
      </c>
      <c r="C53" s="332"/>
      <c r="D53" s="333"/>
      <c r="E53" s="322" t="str">
        <f>IF(AND(入力!C43&lt;&gt;"",入力!E43&lt;&gt;""),入力!C43&amp;" "&amp;入力!E43,"")</f>
        <v>モリタ ルキ</v>
      </c>
      <c r="F53" s="323"/>
      <c r="G53" s="323"/>
      <c r="H53" s="323"/>
      <c r="I53" s="323"/>
      <c r="J53" s="323"/>
      <c r="K53" s="323"/>
      <c r="L53" s="323"/>
      <c r="M53" s="323"/>
      <c r="N53" s="323"/>
      <c r="O53" s="324"/>
      <c r="P53" s="325">
        <f>IF(入力!G43="","",入力!G43)</f>
        <v>3</v>
      </c>
      <c r="Q53" s="326"/>
      <c r="R53" s="327"/>
      <c r="S53" s="331" t="str">
        <f>IF(入力!U43="","",入力!U43)</f>
        <v>男</v>
      </c>
      <c r="T53" s="332"/>
      <c r="U53" s="333"/>
      <c r="V53" s="337" t="str">
        <f>IF(入力!I43="","",入力!I43)</f>
        <v>昭和町立常永小学校</v>
      </c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9"/>
      <c r="AL53" s="331">
        <f>IF(入力!M43="","",入力!M43)</f>
        <v>520521566</v>
      </c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3"/>
      <c r="AY53" s="300">
        <f>IF(入力!P43="","",入力!P43)</f>
        <v>134</v>
      </c>
      <c r="AZ53" s="301"/>
      <c r="BA53" s="301"/>
      <c r="BB53" s="301"/>
      <c r="BC53" s="301"/>
      <c r="BD53" s="301"/>
      <c r="BE53" s="302"/>
    </row>
    <row r="54" spans="2:57" ht="20.100000000000001" customHeight="1">
      <c r="B54" s="359"/>
      <c r="C54" s="353"/>
      <c r="D54" s="354"/>
      <c r="E54" s="346" t="str">
        <f>IF(AND(入力!C44&lt;&gt;"",入力!E44&lt;&gt;""),入力!C44&amp;" "&amp;入力!E44,"")</f>
        <v>森田 琉希</v>
      </c>
      <c r="F54" s="347"/>
      <c r="G54" s="347"/>
      <c r="H54" s="347"/>
      <c r="I54" s="347"/>
      <c r="J54" s="347"/>
      <c r="K54" s="347"/>
      <c r="L54" s="347"/>
      <c r="M54" s="347"/>
      <c r="N54" s="347"/>
      <c r="O54" s="348"/>
      <c r="P54" s="349"/>
      <c r="Q54" s="350"/>
      <c r="R54" s="351"/>
      <c r="S54" s="352"/>
      <c r="T54" s="353"/>
      <c r="U54" s="354"/>
      <c r="V54" s="355"/>
      <c r="W54" s="356"/>
      <c r="X54" s="356"/>
      <c r="Y54" s="356"/>
      <c r="Z54" s="356"/>
      <c r="AA54" s="356"/>
      <c r="AB54" s="356"/>
      <c r="AC54" s="356"/>
      <c r="AD54" s="356"/>
      <c r="AE54" s="356"/>
      <c r="AF54" s="356"/>
      <c r="AG54" s="356"/>
      <c r="AH54" s="356"/>
      <c r="AI54" s="356"/>
      <c r="AJ54" s="356"/>
      <c r="AK54" s="357"/>
      <c r="AL54" s="352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4"/>
      <c r="AY54" s="343"/>
      <c r="AZ54" s="344"/>
      <c r="BA54" s="344"/>
      <c r="BB54" s="344"/>
      <c r="BC54" s="344"/>
      <c r="BD54" s="344"/>
      <c r="BE54" s="345"/>
    </row>
    <row r="55" spans="2:57" ht="11.4" customHeight="1">
      <c r="B55" s="358">
        <f>IF(入力!B45="","",入力!B45)</f>
        <v>11</v>
      </c>
      <c r="C55" s="332"/>
      <c r="D55" s="333"/>
      <c r="E55" s="322" t="str">
        <f>IF(AND(入力!C45&lt;&gt;"",入力!E45&lt;&gt;""),入力!C45&amp;" "&amp;入力!E45,"")</f>
        <v>キタ ユウキ</v>
      </c>
      <c r="F55" s="323"/>
      <c r="G55" s="323"/>
      <c r="H55" s="323"/>
      <c r="I55" s="323"/>
      <c r="J55" s="323"/>
      <c r="K55" s="323"/>
      <c r="L55" s="323"/>
      <c r="M55" s="323"/>
      <c r="N55" s="323"/>
      <c r="O55" s="324"/>
      <c r="P55" s="325">
        <f>IF(入力!G45="","",入力!G45)</f>
        <v>3</v>
      </c>
      <c r="Q55" s="326"/>
      <c r="R55" s="327"/>
      <c r="S55" s="331" t="str">
        <f>IF(入力!U45="","",入力!U45)</f>
        <v>男</v>
      </c>
      <c r="T55" s="332"/>
      <c r="U55" s="333"/>
      <c r="V55" s="337" t="str">
        <f>IF(入力!I45="","",入力!I45)</f>
        <v>昭和町立常永小学校</v>
      </c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9"/>
      <c r="AL55" s="331">
        <f>IF(入力!M45="","",入力!M45)</f>
        <v>522876541</v>
      </c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3"/>
      <c r="AY55" s="300">
        <f>IF(入力!P45="","",入力!P45)</f>
        <v>137</v>
      </c>
      <c r="AZ55" s="301"/>
      <c r="BA55" s="301"/>
      <c r="BB55" s="301"/>
      <c r="BC55" s="301"/>
      <c r="BD55" s="301"/>
      <c r="BE55" s="302"/>
    </row>
    <row r="56" spans="2:57" ht="20.100000000000001" customHeight="1">
      <c r="B56" s="359"/>
      <c r="C56" s="353"/>
      <c r="D56" s="354"/>
      <c r="E56" s="346" t="str">
        <f>IF(AND(入力!C46&lt;&gt;"",入力!E46&lt;&gt;""),入力!C46&amp;" "&amp;入力!E46,"")</f>
        <v>北 悠輝</v>
      </c>
      <c r="F56" s="347"/>
      <c r="G56" s="347"/>
      <c r="H56" s="347"/>
      <c r="I56" s="347"/>
      <c r="J56" s="347"/>
      <c r="K56" s="347"/>
      <c r="L56" s="347"/>
      <c r="M56" s="347"/>
      <c r="N56" s="347"/>
      <c r="O56" s="348"/>
      <c r="P56" s="349"/>
      <c r="Q56" s="350"/>
      <c r="R56" s="351"/>
      <c r="S56" s="352"/>
      <c r="T56" s="353"/>
      <c r="U56" s="354"/>
      <c r="V56" s="355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7"/>
      <c r="AL56" s="352"/>
      <c r="AM56" s="353"/>
      <c r="AN56" s="353"/>
      <c r="AO56" s="353"/>
      <c r="AP56" s="353"/>
      <c r="AQ56" s="353"/>
      <c r="AR56" s="353"/>
      <c r="AS56" s="353"/>
      <c r="AT56" s="353"/>
      <c r="AU56" s="353"/>
      <c r="AV56" s="353"/>
      <c r="AW56" s="353"/>
      <c r="AX56" s="354"/>
      <c r="AY56" s="343"/>
      <c r="AZ56" s="344"/>
      <c r="BA56" s="344"/>
      <c r="BB56" s="344"/>
      <c r="BC56" s="344"/>
      <c r="BD56" s="344"/>
      <c r="BE56" s="345"/>
    </row>
    <row r="57" spans="2:57" ht="11.4" customHeight="1">
      <c r="B57" s="316">
        <f>IF(入力!B47="","",入力!B47)</f>
        <v>12</v>
      </c>
      <c r="C57" s="317"/>
      <c r="D57" s="318"/>
      <c r="E57" s="322" t="str">
        <f>IF(AND(入力!C47&lt;&gt;"",入力!E47&lt;&gt;""),入力!C47&amp;" "&amp;入力!E47,"")</f>
        <v>アサカワ テルマ</v>
      </c>
      <c r="F57" s="323"/>
      <c r="G57" s="323"/>
      <c r="H57" s="323"/>
      <c r="I57" s="323"/>
      <c r="J57" s="323"/>
      <c r="K57" s="323"/>
      <c r="L57" s="323"/>
      <c r="M57" s="323"/>
      <c r="N57" s="323"/>
      <c r="O57" s="324"/>
      <c r="P57" s="325">
        <f>IF(入力!G47="","",入力!G47)</f>
        <v>3</v>
      </c>
      <c r="Q57" s="326"/>
      <c r="R57" s="327"/>
      <c r="S57" s="331" t="str">
        <f>IF(入力!U47="","",入力!U47)</f>
        <v>男</v>
      </c>
      <c r="T57" s="332"/>
      <c r="U57" s="333"/>
      <c r="V57" s="337" t="str">
        <f>IF(入力!I47="","",入力!I47)</f>
        <v>昭和町立常永小学校</v>
      </c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9"/>
      <c r="AL57" s="331">
        <f>IF(入力!M47="","",入力!M47)</f>
        <v>522876558</v>
      </c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333"/>
      <c r="AY57" s="300">
        <f>IF(入力!P47="","",入力!P47)</f>
        <v>142</v>
      </c>
      <c r="AZ57" s="301"/>
      <c r="BA57" s="301"/>
      <c r="BB57" s="301"/>
      <c r="BC57" s="301"/>
      <c r="BD57" s="301"/>
      <c r="BE57" s="302"/>
    </row>
    <row r="58" spans="2:57" ht="20.100000000000001" customHeight="1">
      <c r="B58" s="316"/>
      <c r="C58" s="317"/>
      <c r="D58" s="318"/>
      <c r="E58" s="346" t="str">
        <f>IF(AND(入力!C48&lt;&gt;"",入力!E48&lt;&gt;""),入力!C48&amp;" "&amp;入力!E48,"")</f>
        <v>浅川 晄真</v>
      </c>
      <c r="F58" s="347"/>
      <c r="G58" s="347"/>
      <c r="H58" s="347"/>
      <c r="I58" s="347"/>
      <c r="J58" s="347"/>
      <c r="K58" s="347"/>
      <c r="L58" s="347"/>
      <c r="M58" s="347"/>
      <c r="N58" s="347"/>
      <c r="O58" s="348"/>
      <c r="P58" s="349"/>
      <c r="Q58" s="350"/>
      <c r="R58" s="351"/>
      <c r="S58" s="352"/>
      <c r="T58" s="353"/>
      <c r="U58" s="354"/>
      <c r="V58" s="355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7"/>
      <c r="AL58" s="352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4"/>
      <c r="AY58" s="343"/>
      <c r="AZ58" s="344"/>
      <c r="BA58" s="344"/>
      <c r="BB58" s="344"/>
      <c r="BC58" s="344"/>
      <c r="BD58" s="344"/>
      <c r="BE58" s="345"/>
    </row>
    <row r="59" spans="2:57" ht="11.4" customHeight="1">
      <c r="B59" s="316" t="str">
        <f>IF(入力!B49="","",入力!B49)</f>
        <v/>
      </c>
      <c r="C59" s="317"/>
      <c r="D59" s="318"/>
      <c r="E59" s="322" t="str">
        <f>IF(AND(入力!C49&lt;&gt;"",入力!E49&lt;&gt;""),入力!C49&amp;" "&amp;入力!E49,"")</f>
        <v/>
      </c>
      <c r="F59" s="323"/>
      <c r="G59" s="323"/>
      <c r="H59" s="323"/>
      <c r="I59" s="323"/>
      <c r="J59" s="323"/>
      <c r="K59" s="323"/>
      <c r="L59" s="323"/>
      <c r="M59" s="323"/>
      <c r="N59" s="323"/>
      <c r="O59" s="324"/>
      <c r="P59" s="325" t="str">
        <f>IF(入力!G49="","",入力!G49)</f>
        <v/>
      </c>
      <c r="Q59" s="326"/>
      <c r="R59" s="327"/>
      <c r="S59" s="331" t="str">
        <f>IF(入力!U49="","",入力!U49)</f>
        <v/>
      </c>
      <c r="T59" s="332"/>
      <c r="U59" s="333"/>
      <c r="V59" s="337" t="str">
        <f>IF(入力!I49="","",入力!I49)</f>
        <v/>
      </c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  <c r="AH59" s="338"/>
      <c r="AI59" s="338"/>
      <c r="AJ59" s="338"/>
      <c r="AK59" s="339"/>
      <c r="AL59" s="331" t="str">
        <f>IF(入力!M49="","",入力!M49)</f>
        <v/>
      </c>
      <c r="AM59" s="332"/>
      <c r="AN59" s="332"/>
      <c r="AO59" s="332"/>
      <c r="AP59" s="332"/>
      <c r="AQ59" s="332"/>
      <c r="AR59" s="332"/>
      <c r="AS59" s="332"/>
      <c r="AT59" s="332"/>
      <c r="AU59" s="332"/>
      <c r="AV59" s="332"/>
      <c r="AW59" s="332"/>
      <c r="AX59" s="333"/>
      <c r="AY59" s="300" t="str">
        <f>IF(入力!P49="","",入力!P49)</f>
        <v/>
      </c>
      <c r="AZ59" s="301"/>
      <c r="BA59" s="301"/>
      <c r="BB59" s="301"/>
      <c r="BC59" s="301"/>
      <c r="BD59" s="301"/>
      <c r="BE59" s="302"/>
    </row>
    <row r="60" spans="2:57" ht="20.100000000000001" customHeight="1">
      <c r="B60" s="316"/>
      <c r="C60" s="317"/>
      <c r="D60" s="318"/>
      <c r="E60" s="346" t="str">
        <f>IF(AND(入力!C50&lt;&gt;"",入力!E50&lt;&gt;""),入力!C50&amp;" "&amp;入力!E50,"")</f>
        <v/>
      </c>
      <c r="F60" s="347"/>
      <c r="G60" s="347"/>
      <c r="H60" s="347"/>
      <c r="I60" s="347"/>
      <c r="J60" s="347"/>
      <c r="K60" s="347"/>
      <c r="L60" s="347"/>
      <c r="M60" s="347"/>
      <c r="N60" s="347"/>
      <c r="O60" s="348"/>
      <c r="P60" s="349"/>
      <c r="Q60" s="350"/>
      <c r="R60" s="351"/>
      <c r="S60" s="352"/>
      <c r="T60" s="353"/>
      <c r="U60" s="354"/>
      <c r="V60" s="355"/>
      <c r="W60" s="356"/>
      <c r="X60" s="356"/>
      <c r="Y60" s="356"/>
      <c r="Z60" s="356"/>
      <c r="AA60" s="356"/>
      <c r="AB60" s="356"/>
      <c r="AC60" s="356"/>
      <c r="AD60" s="356"/>
      <c r="AE60" s="356"/>
      <c r="AF60" s="356"/>
      <c r="AG60" s="356"/>
      <c r="AH60" s="356"/>
      <c r="AI60" s="356"/>
      <c r="AJ60" s="356"/>
      <c r="AK60" s="357"/>
      <c r="AL60" s="352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4"/>
      <c r="AY60" s="343"/>
      <c r="AZ60" s="344"/>
      <c r="BA60" s="344"/>
      <c r="BB60" s="344"/>
      <c r="BC60" s="344"/>
      <c r="BD60" s="344"/>
      <c r="BE60" s="345"/>
    </row>
    <row r="61" spans="2:57" ht="11.4" customHeight="1">
      <c r="B61" s="316" t="str">
        <f>IF(入力!B51="","",入力!B51)</f>
        <v/>
      </c>
      <c r="C61" s="317"/>
      <c r="D61" s="318"/>
      <c r="E61" s="322" t="str">
        <f>IF(AND(入力!C51&lt;&gt;"",入力!E51&lt;&gt;""),入力!C51&amp;" "&amp;入力!E51,"")</f>
        <v/>
      </c>
      <c r="F61" s="323"/>
      <c r="G61" s="323"/>
      <c r="H61" s="323"/>
      <c r="I61" s="323"/>
      <c r="J61" s="323"/>
      <c r="K61" s="323"/>
      <c r="L61" s="323"/>
      <c r="M61" s="323"/>
      <c r="N61" s="323"/>
      <c r="O61" s="324"/>
      <c r="P61" s="325" t="str">
        <f>IF(入力!G51="","",入力!G51)</f>
        <v/>
      </c>
      <c r="Q61" s="326"/>
      <c r="R61" s="327"/>
      <c r="S61" s="331" t="str">
        <f>IF(入力!U51="","",入力!U51)</f>
        <v/>
      </c>
      <c r="T61" s="332"/>
      <c r="U61" s="333"/>
      <c r="V61" s="337" t="str">
        <f>IF(入力!I51="","",入力!I51)</f>
        <v/>
      </c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9"/>
      <c r="AL61" s="331" t="str">
        <f>IF(入力!M51="","",入力!M51)</f>
        <v/>
      </c>
      <c r="AM61" s="332"/>
      <c r="AN61" s="332"/>
      <c r="AO61" s="332"/>
      <c r="AP61" s="332"/>
      <c r="AQ61" s="332"/>
      <c r="AR61" s="332"/>
      <c r="AS61" s="332"/>
      <c r="AT61" s="332"/>
      <c r="AU61" s="332"/>
      <c r="AV61" s="332"/>
      <c r="AW61" s="332"/>
      <c r="AX61" s="333"/>
      <c r="AY61" s="300" t="str">
        <f>IF(入力!P51="","",入力!P51)</f>
        <v/>
      </c>
      <c r="AZ61" s="301"/>
      <c r="BA61" s="301"/>
      <c r="BB61" s="301"/>
      <c r="BC61" s="301"/>
      <c r="BD61" s="301"/>
      <c r="BE61" s="302"/>
    </row>
    <row r="62" spans="2:57" ht="20.100000000000001" customHeight="1" thickBot="1">
      <c r="B62" s="319"/>
      <c r="C62" s="320"/>
      <c r="D62" s="321"/>
      <c r="E62" s="306" t="str">
        <f>IF(AND(入力!C52&lt;&gt;"",入力!E52&lt;&gt;""),入力!C52&amp;" "&amp;入力!E52,"")</f>
        <v/>
      </c>
      <c r="F62" s="307"/>
      <c r="G62" s="307"/>
      <c r="H62" s="307"/>
      <c r="I62" s="307"/>
      <c r="J62" s="307"/>
      <c r="K62" s="307"/>
      <c r="L62" s="307"/>
      <c r="M62" s="307"/>
      <c r="N62" s="307"/>
      <c r="O62" s="308"/>
      <c r="P62" s="328"/>
      <c r="Q62" s="329"/>
      <c r="R62" s="330"/>
      <c r="S62" s="334"/>
      <c r="T62" s="335"/>
      <c r="U62" s="336"/>
      <c r="V62" s="340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2"/>
      <c r="AL62" s="334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  <c r="AW62" s="335"/>
      <c r="AX62" s="336"/>
      <c r="AY62" s="303"/>
      <c r="AZ62" s="304"/>
      <c r="BA62" s="304"/>
      <c r="BB62" s="304"/>
      <c r="BC62" s="304"/>
      <c r="BD62" s="304"/>
      <c r="BE62" s="305"/>
    </row>
    <row r="63" spans="2:57" ht="4.3499999999999996" customHeight="1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</row>
    <row r="64" spans="2:57" ht="13.5" customHeight="1">
      <c r="B64" s="1" t="s">
        <v>140</v>
      </c>
      <c r="C64" s="1"/>
      <c r="D64" s="56"/>
      <c r="E64" s="56"/>
      <c r="F64" s="56"/>
      <c r="G64" s="56"/>
      <c r="H64" s="56"/>
      <c r="I64" s="56"/>
      <c r="J64" s="56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2:57" ht="14.25" customHeight="1">
      <c r="B65" s="58" t="s">
        <v>141</v>
      </c>
      <c r="C65" s="1"/>
      <c r="D65" s="56"/>
      <c r="E65" s="56"/>
      <c r="F65" s="56"/>
      <c r="G65" s="56"/>
      <c r="H65" s="56"/>
      <c r="I65" s="56"/>
      <c r="J65" s="56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2:57" ht="13.5" customHeight="1" thickBot="1">
      <c r="B66" s="58" t="s">
        <v>142</v>
      </c>
      <c r="C66" s="1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30"/>
      <c r="AK66" s="30"/>
      <c r="AL66" s="30"/>
    </row>
    <row r="67" spans="2:57" ht="13.5" customHeight="1">
      <c r="B67" s="58" t="s">
        <v>143</v>
      </c>
      <c r="C67" s="1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30"/>
      <c r="AK67" s="30"/>
      <c r="AL67" s="30"/>
      <c r="AM67" s="309" t="s">
        <v>144</v>
      </c>
      <c r="AN67" s="309"/>
      <c r="AO67" s="309"/>
      <c r="AP67" s="309"/>
      <c r="AQ67" s="309"/>
      <c r="AR67" s="309"/>
      <c r="AS67" s="309"/>
      <c r="AT67" s="309"/>
      <c r="AU67" s="309"/>
      <c r="AV67" s="310" t="str">
        <f>G31</f>
        <v>高田 泰子</v>
      </c>
      <c r="AW67" s="311"/>
      <c r="AX67" s="311"/>
      <c r="AY67" s="311"/>
      <c r="AZ67" s="311"/>
      <c r="BA67" s="311"/>
      <c r="BB67" s="311"/>
      <c r="BC67" s="311"/>
      <c r="BD67" s="311"/>
      <c r="BE67" s="312"/>
    </row>
    <row r="68" spans="2:57" ht="12" customHeight="1" thickBot="1">
      <c r="B68" s="1" t="s">
        <v>145</v>
      </c>
      <c r="C68" s="1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309"/>
      <c r="AN68" s="309"/>
      <c r="AO68" s="309"/>
      <c r="AP68" s="309"/>
      <c r="AQ68" s="309"/>
      <c r="AR68" s="309"/>
      <c r="AS68" s="309"/>
      <c r="AT68" s="309"/>
      <c r="AU68" s="309"/>
      <c r="AV68" s="313"/>
      <c r="AW68" s="314"/>
      <c r="AX68" s="314"/>
      <c r="AY68" s="314"/>
      <c r="AZ68" s="314"/>
      <c r="BA68" s="314"/>
      <c r="BB68" s="314"/>
      <c r="BC68" s="314"/>
      <c r="BD68" s="314"/>
      <c r="BE68" s="315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7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64" customWidth="1"/>
    <col min="2" max="2" width="15.6640625" style="65" customWidth="1"/>
    <col min="3" max="3" width="0.88671875" style="60" customWidth="1"/>
    <col min="4" max="4" width="5" style="64" customWidth="1"/>
    <col min="5" max="5" width="15.6640625" style="65" customWidth="1"/>
    <col min="6" max="6" width="0.88671875" style="60" customWidth="1"/>
    <col min="7" max="7" width="5" style="64" customWidth="1"/>
    <col min="8" max="8" width="15.6640625" style="65" customWidth="1"/>
    <col min="9" max="9" width="0.88671875" style="60" customWidth="1"/>
    <col min="10" max="10" width="5" style="64" customWidth="1"/>
    <col min="11" max="11" width="15.6640625" style="65" customWidth="1"/>
    <col min="12" max="16384" width="8.88671875" style="24"/>
  </cols>
  <sheetData>
    <row r="1" spans="1:11" ht="9" customHeight="1">
      <c r="A1" s="547" t="s">
        <v>146</v>
      </c>
      <c r="B1" s="550" t="str">
        <f>IF(入力!$C$3="","",入力!$C$3)</f>
        <v>昭和男子バレーボールスポーツ少年団</v>
      </c>
      <c r="C1" s="59"/>
      <c r="D1" s="547" t="s">
        <v>146</v>
      </c>
      <c r="E1" s="550" t="str">
        <f>IF(入力!$C$3="","",入力!$C$3)</f>
        <v>昭和男子バレーボールスポーツ少年団</v>
      </c>
      <c r="F1" s="59"/>
      <c r="G1" s="547" t="s">
        <v>146</v>
      </c>
      <c r="H1" s="550" t="str">
        <f>IF(入力!$C$3="","",入力!$C$3)</f>
        <v>昭和男子バレーボールスポーツ少年団</v>
      </c>
      <c r="I1" s="59"/>
      <c r="J1" s="547" t="s">
        <v>146</v>
      </c>
      <c r="K1" s="550" t="str">
        <f>IF(入力!$C$3="","",入力!$C$3)</f>
        <v>昭和男子バレーボールスポーツ少年団</v>
      </c>
    </row>
    <row r="2" spans="1:11" ht="9" customHeight="1">
      <c r="A2" s="548"/>
      <c r="B2" s="551"/>
      <c r="C2" s="59"/>
      <c r="D2" s="548"/>
      <c r="E2" s="551"/>
      <c r="F2" s="59"/>
      <c r="G2" s="548"/>
      <c r="H2" s="551"/>
      <c r="I2" s="59"/>
      <c r="J2" s="548"/>
      <c r="K2" s="551"/>
    </row>
    <row r="3" spans="1:11" ht="9" customHeight="1">
      <c r="A3" s="549"/>
      <c r="B3" s="552"/>
      <c r="C3" s="59"/>
      <c r="D3" s="549"/>
      <c r="E3" s="552"/>
      <c r="F3" s="59"/>
      <c r="G3" s="549"/>
      <c r="H3" s="552"/>
      <c r="I3" s="59"/>
      <c r="J3" s="549"/>
      <c r="K3" s="552"/>
    </row>
    <row r="4" spans="1:11" ht="6" customHeight="1">
      <c r="A4" s="553" t="s">
        <v>147</v>
      </c>
      <c r="B4" s="556" t="s">
        <v>148</v>
      </c>
      <c r="D4" s="553" t="s">
        <v>147</v>
      </c>
      <c r="E4" s="556" t="s">
        <v>148</v>
      </c>
      <c r="G4" s="553" t="s">
        <v>147</v>
      </c>
      <c r="H4" s="556" t="s">
        <v>148</v>
      </c>
      <c r="J4" s="553" t="s">
        <v>147</v>
      </c>
      <c r="K4" s="556" t="s">
        <v>148</v>
      </c>
    </row>
    <row r="5" spans="1:11" ht="6" customHeight="1">
      <c r="A5" s="554"/>
      <c r="B5" s="557"/>
      <c r="D5" s="554"/>
      <c r="E5" s="557"/>
      <c r="G5" s="554"/>
      <c r="H5" s="557"/>
      <c r="J5" s="554"/>
      <c r="K5" s="557"/>
    </row>
    <row r="6" spans="1:11" ht="6" customHeight="1">
      <c r="A6" s="555"/>
      <c r="B6" s="558"/>
      <c r="D6" s="555"/>
      <c r="E6" s="558"/>
      <c r="G6" s="555"/>
      <c r="H6" s="558"/>
      <c r="J6" s="555"/>
      <c r="K6" s="558"/>
    </row>
    <row r="7" spans="1:11" ht="14.25" customHeight="1">
      <c r="A7" s="61" t="str">
        <f>IF(申込書!$B$35="","",申込書!$B$35)</f>
        <v>①</v>
      </c>
      <c r="B7" s="62" t="str">
        <f>IF(申込書!$E$36="","",申込書!$E$36)</f>
        <v>成島 虎王</v>
      </c>
      <c r="C7" s="63"/>
      <c r="D7" s="61" t="str">
        <f>IF(申込書!$B$35="","",申込書!$B$35)</f>
        <v>①</v>
      </c>
      <c r="E7" s="62" t="str">
        <f>IF(申込書!$E$36="","",申込書!$E$36)</f>
        <v>成島 虎王</v>
      </c>
      <c r="F7" s="63"/>
      <c r="G7" s="61" t="str">
        <f>IF(申込書!$B$35="","",申込書!$B$35)</f>
        <v>①</v>
      </c>
      <c r="H7" s="62" t="str">
        <f>IF(申込書!$E$36="","",申込書!$E$36)</f>
        <v>成島 虎王</v>
      </c>
      <c r="I7" s="63"/>
      <c r="J7" s="61" t="str">
        <f>IF(申込書!$B$35="","",申込書!$B$35)</f>
        <v>①</v>
      </c>
      <c r="K7" s="62" t="str">
        <f>IF(申込書!$E$36="","",申込書!$E$36)</f>
        <v>成島 虎王</v>
      </c>
    </row>
    <row r="8" spans="1:11" ht="14.25" customHeight="1">
      <c r="A8" s="61">
        <f>IF(申込書!$B$37="","",申込書!$B$37)</f>
        <v>2</v>
      </c>
      <c r="B8" s="62" t="str">
        <f>IF(申込書!$E$38="","",申込書!$E$38)</f>
        <v>田中 暖</v>
      </c>
      <c r="C8" s="63"/>
      <c r="D8" s="61">
        <f>IF(申込書!$B$37="","",申込書!$B$37)</f>
        <v>2</v>
      </c>
      <c r="E8" s="62" t="str">
        <f>IF(申込書!$E$38="","",申込書!$E$38)</f>
        <v>田中 暖</v>
      </c>
      <c r="F8" s="63"/>
      <c r="G8" s="61">
        <f>IF(申込書!$B$37="","",申込書!$B$37)</f>
        <v>2</v>
      </c>
      <c r="H8" s="62" t="str">
        <f>IF(申込書!$E$38="","",申込書!$E$38)</f>
        <v>田中 暖</v>
      </c>
      <c r="I8" s="63"/>
      <c r="J8" s="61">
        <f>IF(申込書!$B$37="","",申込書!$B$37)</f>
        <v>2</v>
      </c>
      <c r="K8" s="62" t="str">
        <f>IF(申込書!$E$38="","",申込書!$E$38)</f>
        <v>田中 暖</v>
      </c>
    </row>
    <row r="9" spans="1:11" ht="14.25" customHeight="1">
      <c r="A9" s="61">
        <f>IF(申込書!$B$39="","",申込書!$B$39)</f>
        <v>3</v>
      </c>
      <c r="B9" s="62" t="str">
        <f>IF(申込書!$E$40="","",申込書!$E$40)</f>
        <v>高谷 志</v>
      </c>
      <c r="C9" s="63"/>
      <c r="D9" s="61">
        <f>IF(申込書!$B$39="","",申込書!$B$39)</f>
        <v>3</v>
      </c>
      <c r="E9" s="62" t="str">
        <f>IF(申込書!$E$40="","",申込書!$E$40)</f>
        <v>高谷 志</v>
      </c>
      <c r="F9" s="63"/>
      <c r="G9" s="61">
        <f>IF(申込書!$B$39="","",申込書!$B$39)</f>
        <v>3</v>
      </c>
      <c r="H9" s="62" t="str">
        <f>IF(申込書!$E$40="","",申込書!$E$40)</f>
        <v>高谷 志</v>
      </c>
      <c r="I9" s="63"/>
      <c r="J9" s="61">
        <f>IF(申込書!$B$39="","",申込書!$B$39)</f>
        <v>3</v>
      </c>
      <c r="K9" s="62" t="str">
        <f>IF(申込書!$E$40="","",申込書!$E$40)</f>
        <v>高谷 志</v>
      </c>
    </row>
    <row r="10" spans="1:11" ht="14.25" customHeight="1">
      <c r="A10" s="61">
        <f>IF(申込書!$B$41="","",申込書!$B$41)</f>
        <v>4</v>
      </c>
      <c r="B10" s="62" t="str">
        <f>IF(申込書!$E$42="","",申込書!$E$42)</f>
        <v>白濱 蓮兎</v>
      </c>
      <c r="C10" s="63"/>
      <c r="D10" s="61">
        <f>IF(申込書!$B$41="","",申込書!$B$41)</f>
        <v>4</v>
      </c>
      <c r="E10" s="62" t="str">
        <f>IF(申込書!$E$42="","",申込書!$E$42)</f>
        <v>白濱 蓮兎</v>
      </c>
      <c r="F10" s="63"/>
      <c r="G10" s="61">
        <f>IF(申込書!$B$41="","",申込書!$B$41)</f>
        <v>4</v>
      </c>
      <c r="H10" s="62" t="str">
        <f>IF(申込書!$E$42="","",申込書!$E$42)</f>
        <v>白濱 蓮兎</v>
      </c>
      <c r="I10" s="63"/>
      <c r="J10" s="61">
        <f>IF(申込書!$B$41="","",申込書!$B$41)</f>
        <v>4</v>
      </c>
      <c r="K10" s="62" t="str">
        <f>IF(申込書!$E$42="","",申込書!$E$42)</f>
        <v>白濱 蓮兎</v>
      </c>
    </row>
    <row r="11" spans="1:11" ht="14.25" customHeight="1">
      <c r="A11" s="61">
        <f>IF(申込書!$B$43="","",申込書!$B$43)</f>
        <v>5</v>
      </c>
      <c r="B11" s="62" t="str">
        <f>IF(申込書!$E$44="","",申込書!$E$44)</f>
        <v>松澤 玲人</v>
      </c>
      <c r="C11" s="63"/>
      <c r="D11" s="61">
        <f>IF(申込書!$B$43="","",申込書!$B$43)</f>
        <v>5</v>
      </c>
      <c r="E11" s="62" t="str">
        <f>IF(申込書!$E$44="","",申込書!$E$44)</f>
        <v>松澤 玲人</v>
      </c>
      <c r="F11" s="63"/>
      <c r="G11" s="61">
        <f>IF(申込書!$B$43="","",申込書!$B$43)</f>
        <v>5</v>
      </c>
      <c r="H11" s="62" t="str">
        <f>IF(申込書!$E$44="","",申込書!$E$44)</f>
        <v>松澤 玲人</v>
      </c>
      <c r="I11" s="63"/>
      <c r="J11" s="61">
        <f>IF(申込書!$B$43="","",申込書!$B$43)</f>
        <v>5</v>
      </c>
      <c r="K11" s="62" t="str">
        <f>IF(申込書!$E$44="","",申込書!$E$44)</f>
        <v>松澤 玲人</v>
      </c>
    </row>
    <row r="12" spans="1:11" ht="14.25" customHeight="1">
      <c r="A12" s="61">
        <f>IF(申込書!$B$45="","",申込書!$B$45)</f>
        <v>6</v>
      </c>
      <c r="B12" s="62" t="str">
        <f>IF(申込書!$E$46="","",申込書!$E$46)</f>
        <v>谷口 一郎</v>
      </c>
      <c r="C12" s="63"/>
      <c r="D12" s="61">
        <f>IF(申込書!$B$45="","",申込書!$B$45)</f>
        <v>6</v>
      </c>
      <c r="E12" s="62" t="str">
        <f>IF(申込書!$E$46="","",申込書!$E$46)</f>
        <v>谷口 一郎</v>
      </c>
      <c r="F12" s="63"/>
      <c r="G12" s="61">
        <f>IF(申込書!$B$45="","",申込書!$B$45)</f>
        <v>6</v>
      </c>
      <c r="H12" s="62" t="str">
        <f>IF(申込書!$E$46="","",申込書!$E$46)</f>
        <v>谷口 一郎</v>
      </c>
      <c r="I12" s="63"/>
      <c r="J12" s="61">
        <f>IF(申込書!$B$45="","",申込書!$B$45)</f>
        <v>6</v>
      </c>
      <c r="K12" s="62" t="str">
        <f>IF(申込書!$E$46="","",申込書!$E$46)</f>
        <v>谷口 一郎</v>
      </c>
    </row>
    <row r="13" spans="1:11" ht="14.25" customHeight="1">
      <c r="A13" s="61">
        <f>IF(申込書!$B$47="","",申込書!$B$47)</f>
        <v>7</v>
      </c>
      <c r="B13" s="62" t="str">
        <f>IF(申込書!$E$48="","",申込書!$E$48)</f>
        <v>横山 颯大</v>
      </c>
      <c r="C13" s="63"/>
      <c r="D13" s="61">
        <f>IF(申込書!$B$47="","",申込書!$B$47)</f>
        <v>7</v>
      </c>
      <c r="E13" s="62" t="str">
        <f>IF(申込書!$E$48="","",申込書!$E$48)</f>
        <v>横山 颯大</v>
      </c>
      <c r="F13" s="63"/>
      <c r="G13" s="61">
        <f>IF(申込書!$B$47="","",申込書!$B$47)</f>
        <v>7</v>
      </c>
      <c r="H13" s="62" t="str">
        <f>IF(申込書!$E$48="","",申込書!$E$48)</f>
        <v>横山 颯大</v>
      </c>
      <c r="I13" s="63"/>
      <c r="J13" s="61">
        <f>IF(申込書!$B$47="","",申込書!$B$47)</f>
        <v>7</v>
      </c>
      <c r="K13" s="62" t="str">
        <f>IF(申込書!$E$48="","",申込書!$E$48)</f>
        <v>横山 颯大</v>
      </c>
    </row>
    <row r="14" spans="1:11" ht="14.25" customHeight="1">
      <c r="A14" s="61">
        <f>IF(申込書!$B$49="","",申込書!$B$49)</f>
        <v>8</v>
      </c>
      <c r="B14" s="62" t="str">
        <f>IF(申込書!$E$50="","",申込書!$E$50)</f>
        <v>高谷 圭</v>
      </c>
      <c r="C14" s="63"/>
      <c r="D14" s="61">
        <f>IF(申込書!$B$49="","",申込書!$B$49)</f>
        <v>8</v>
      </c>
      <c r="E14" s="62" t="str">
        <f>IF(申込書!$E$50="","",申込書!$E$50)</f>
        <v>高谷 圭</v>
      </c>
      <c r="F14" s="63"/>
      <c r="G14" s="61">
        <f>IF(申込書!$B$49="","",申込書!$B$49)</f>
        <v>8</v>
      </c>
      <c r="H14" s="62" t="str">
        <f>IF(申込書!$E$50="","",申込書!$E$50)</f>
        <v>高谷 圭</v>
      </c>
      <c r="I14" s="63"/>
      <c r="J14" s="61">
        <f>IF(申込書!$B$49="","",申込書!$B$49)</f>
        <v>8</v>
      </c>
      <c r="K14" s="62" t="str">
        <f>IF(申込書!$E$50="","",申込書!$E$50)</f>
        <v>高谷 圭</v>
      </c>
    </row>
    <row r="15" spans="1:11" ht="14.25" customHeight="1">
      <c r="A15" s="61">
        <f>IF(申込書!$B$51="","",申込書!$B$51)</f>
        <v>9</v>
      </c>
      <c r="B15" s="62" t="str">
        <f>IF(申込書!$E$52="","",申込書!$E$52)</f>
        <v>植松 慶一郎</v>
      </c>
      <c r="C15" s="63"/>
      <c r="D15" s="61">
        <f>IF(申込書!$B$51="","",申込書!$B$51)</f>
        <v>9</v>
      </c>
      <c r="E15" s="62" t="str">
        <f>IF(申込書!$E$52="","",申込書!$E$52)</f>
        <v>植松 慶一郎</v>
      </c>
      <c r="F15" s="63"/>
      <c r="G15" s="61">
        <f>IF(申込書!$B$51="","",申込書!$B$51)</f>
        <v>9</v>
      </c>
      <c r="H15" s="62" t="str">
        <f>IF(申込書!$E$52="","",申込書!$E$52)</f>
        <v>植松 慶一郎</v>
      </c>
      <c r="I15" s="63"/>
      <c r="J15" s="61">
        <f>IF(申込書!$B$51="","",申込書!$B$51)</f>
        <v>9</v>
      </c>
      <c r="K15" s="62" t="str">
        <f>IF(申込書!$E$52="","",申込書!$E$52)</f>
        <v>植松 慶一郎</v>
      </c>
    </row>
    <row r="16" spans="1:11" ht="14.25" customHeight="1">
      <c r="A16" s="61">
        <f>IF(申込書!$B$53="","",申込書!$B$53)</f>
        <v>10</v>
      </c>
      <c r="B16" s="62" t="str">
        <f>IF(申込書!$E$54="","",申込書!$E$54)</f>
        <v>森田 琉希</v>
      </c>
      <c r="C16" s="63"/>
      <c r="D16" s="61">
        <f>IF(申込書!$B$53="","",申込書!$B$53)</f>
        <v>10</v>
      </c>
      <c r="E16" s="62" t="str">
        <f>IF(申込書!$E$54="","",申込書!$E$54)</f>
        <v>森田 琉希</v>
      </c>
      <c r="F16" s="63"/>
      <c r="G16" s="61">
        <f>IF(申込書!$B$53="","",申込書!$B$53)</f>
        <v>10</v>
      </c>
      <c r="H16" s="62" t="str">
        <f>IF(申込書!$E$54="","",申込書!$E$54)</f>
        <v>森田 琉希</v>
      </c>
      <c r="I16" s="63"/>
      <c r="J16" s="61">
        <f>IF(申込書!$B$53="","",申込書!$B$53)</f>
        <v>10</v>
      </c>
      <c r="K16" s="62" t="str">
        <f>IF(申込書!$E$54="","",申込書!$E$54)</f>
        <v>森田 琉希</v>
      </c>
    </row>
    <row r="17" spans="1:11" ht="14.25" customHeight="1">
      <c r="A17" s="61">
        <f>IF(申込書!$B$55="","",申込書!$B$55)</f>
        <v>11</v>
      </c>
      <c r="B17" s="62" t="str">
        <f>IF(申込書!$E$56="","",申込書!$E$56)</f>
        <v>北 悠輝</v>
      </c>
      <c r="C17" s="63"/>
      <c r="D17" s="61">
        <f>IF(申込書!$B$55="","",申込書!$B$55)</f>
        <v>11</v>
      </c>
      <c r="E17" s="62" t="str">
        <f>IF(申込書!$E$56="","",申込書!$E$56)</f>
        <v>北 悠輝</v>
      </c>
      <c r="F17" s="63"/>
      <c r="G17" s="61">
        <f>IF(申込書!$B$55="","",申込書!$B$55)</f>
        <v>11</v>
      </c>
      <c r="H17" s="62" t="str">
        <f>IF(申込書!$E$56="","",申込書!$E$56)</f>
        <v>北 悠輝</v>
      </c>
      <c r="I17" s="63"/>
      <c r="J17" s="61">
        <f>IF(申込書!$B$55="","",申込書!$B$55)</f>
        <v>11</v>
      </c>
      <c r="K17" s="62" t="str">
        <f>IF(申込書!$E$56="","",申込書!$E$56)</f>
        <v>北 悠輝</v>
      </c>
    </row>
    <row r="18" spans="1:11" ht="14.25" customHeight="1">
      <c r="A18" s="61">
        <f>IF(申込書!$B$57="","",申込書!$B$57)</f>
        <v>12</v>
      </c>
      <c r="B18" s="62" t="str">
        <f>IF(申込書!$E$58="","",申込書!$E$58)</f>
        <v>浅川 晄真</v>
      </c>
      <c r="C18" s="63"/>
      <c r="D18" s="61">
        <f>IF(申込書!$B$57="","",申込書!$B$57)</f>
        <v>12</v>
      </c>
      <c r="E18" s="62" t="str">
        <f>IF(申込書!$E$58="","",申込書!$E$58)</f>
        <v>浅川 晄真</v>
      </c>
      <c r="F18" s="63"/>
      <c r="G18" s="61">
        <f>IF(申込書!$B$57="","",申込書!$B$57)</f>
        <v>12</v>
      </c>
      <c r="H18" s="62" t="str">
        <f>IF(申込書!$E$58="","",申込書!$E$58)</f>
        <v>浅川 晄真</v>
      </c>
      <c r="I18" s="63"/>
      <c r="J18" s="61">
        <f>IF(申込書!$B$57="","",申込書!$B$57)</f>
        <v>12</v>
      </c>
      <c r="K18" s="62" t="str">
        <f>IF(申込書!$E$58="","",申込書!$E$58)</f>
        <v>浅川 晄真</v>
      </c>
    </row>
    <row r="19" spans="1:11" ht="14.25" customHeight="1">
      <c r="A19" s="61" t="str">
        <f>IF(申込書!$B$59="","",申込書!$B$59)</f>
        <v/>
      </c>
      <c r="B19" s="62" t="str">
        <f>IF(申込書!$E$60="","",申込書!$E$60)</f>
        <v/>
      </c>
      <c r="C19" s="63"/>
      <c r="D19" s="61" t="str">
        <f>IF(申込書!$B$59="","",申込書!$B$59)</f>
        <v/>
      </c>
      <c r="E19" s="62" t="str">
        <f>IF(申込書!$E$60="","",申込書!$E$60)</f>
        <v/>
      </c>
      <c r="F19" s="63"/>
      <c r="G19" s="61" t="str">
        <f>IF(申込書!$B$59="","",申込書!$B$59)</f>
        <v/>
      </c>
      <c r="H19" s="62" t="str">
        <f>IF(申込書!$E$60="","",申込書!$E$60)</f>
        <v/>
      </c>
      <c r="I19" s="63"/>
      <c r="J19" s="61" t="str">
        <f>IF(申込書!$B$59="","",申込書!$B$59)</f>
        <v/>
      </c>
      <c r="K19" s="62" t="str">
        <f>IF(申込書!$E$60="","",申込書!$E$60)</f>
        <v/>
      </c>
    </row>
    <row r="20" spans="1:11" ht="14.25" customHeight="1">
      <c r="A20" s="61" t="str">
        <f>IF(申込書!$B$61="","",申込書!$B$61)</f>
        <v/>
      </c>
      <c r="B20" s="62" t="str">
        <f>IF(申込書!$E$62="","",申込書!$E$62)</f>
        <v/>
      </c>
      <c r="C20" s="63"/>
      <c r="D20" s="61" t="str">
        <f>IF(申込書!$B$61="","",申込書!$B$61)</f>
        <v/>
      </c>
      <c r="E20" s="62" t="str">
        <f>IF(申込書!$E$62="","",申込書!$E$62)</f>
        <v/>
      </c>
      <c r="F20" s="63"/>
      <c r="G20" s="61" t="str">
        <f>IF(申込書!$B$61="","",申込書!$B$61)</f>
        <v/>
      </c>
      <c r="H20" s="62" t="str">
        <f>IF(申込書!$E$62="","",申込書!$E$62)</f>
        <v/>
      </c>
      <c r="I20" s="63"/>
      <c r="J20" s="61" t="str">
        <f>IF(申込書!$B$61="","",申込書!$B$61)</f>
        <v/>
      </c>
      <c r="K20" s="62" t="str">
        <f>IF(申込書!$E$62="","",申込書!$E$62)</f>
        <v/>
      </c>
    </row>
    <row r="22" spans="1:11" ht="9" customHeight="1">
      <c r="A22" s="547" t="s">
        <v>146</v>
      </c>
      <c r="B22" s="550" t="str">
        <f>IF(入力!$C$3="","",入力!$C$3)</f>
        <v>昭和男子バレーボールスポーツ少年団</v>
      </c>
      <c r="C22" s="59"/>
      <c r="D22" s="547" t="s">
        <v>146</v>
      </c>
      <c r="E22" s="550" t="str">
        <f>IF(入力!$C$3="","",入力!$C$3)</f>
        <v>昭和男子バレーボールスポーツ少年団</v>
      </c>
      <c r="F22" s="59"/>
      <c r="G22" s="547" t="s">
        <v>146</v>
      </c>
      <c r="H22" s="550" t="str">
        <f>IF(入力!$C$3="","",入力!$C$3)</f>
        <v>昭和男子バレーボールスポーツ少年団</v>
      </c>
      <c r="I22" s="59"/>
      <c r="J22" s="547" t="s">
        <v>146</v>
      </c>
      <c r="K22" s="550" t="str">
        <f>IF(入力!$C$3="","",入力!$C$3)</f>
        <v>昭和男子バレーボールスポーツ少年団</v>
      </c>
    </row>
    <row r="23" spans="1:11" ht="9" customHeight="1">
      <c r="A23" s="548"/>
      <c r="B23" s="551"/>
      <c r="C23" s="59"/>
      <c r="D23" s="548"/>
      <c r="E23" s="551"/>
      <c r="F23" s="59"/>
      <c r="G23" s="548"/>
      <c r="H23" s="551"/>
      <c r="I23" s="59"/>
      <c r="J23" s="548"/>
      <c r="K23" s="551"/>
    </row>
    <row r="24" spans="1:11" ht="9" customHeight="1">
      <c r="A24" s="549"/>
      <c r="B24" s="552"/>
      <c r="C24" s="59"/>
      <c r="D24" s="549"/>
      <c r="E24" s="552"/>
      <c r="F24" s="59"/>
      <c r="G24" s="549"/>
      <c r="H24" s="552"/>
      <c r="I24" s="59"/>
      <c r="J24" s="549"/>
      <c r="K24" s="552"/>
    </row>
    <row r="25" spans="1:11" ht="6" customHeight="1">
      <c r="A25" s="553" t="s">
        <v>147</v>
      </c>
      <c r="B25" s="556" t="s">
        <v>148</v>
      </c>
      <c r="D25" s="553" t="s">
        <v>147</v>
      </c>
      <c r="E25" s="556" t="s">
        <v>148</v>
      </c>
      <c r="G25" s="553" t="s">
        <v>147</v>
      </c>
      <c r="H25" s="556" t="s">
        <v>148</v>
      </c>
      <c r="J25" s="553" t="s">
        <v>147</v>
      </c>
      <c r="K25" s="556" t="s">
        <v>148</v>
      </c>
    </row>
    <row r="26" spans="1:11" ht="6" customHeight="1">
      <c r="A26" s="554"/>
      <c r="B26" s="557"/>
      <c r="D26" s="554"/>
      <c r="E26" s="557"/>
      <c r="G26" s="554"/>
      <c r="H26" s="557"/>
      <c r="J26" s="554"/>
      <c r="K26" s="557"/>
    </row>
    <row r="27" spans="1:11" ht="6" customHeight="1">
      <c r="A27" s="555"/>
      <c r="B27" s="558"/>
      <c r="D27" s="555"/>
      <c r="E27" s="558"/>
      <c r="G27" s="555"/>
      <c r="H27" s="558"/>
      <c r="J27" s="555"/>
      <c r="K27" s="558"/>
    </row>
    <row r="28" spans="1:11" ht="14.25" customHeight="1">
      <c r="A28" s="61" t="str">
        <f>IF(申込書!$B$35="","",申込書!$B$35)</f>
        <v>①</v>
      </c>
      <c r="B28" s="62" t="str">
        <f>IF(申込書!$E$36="","",申込書!$E$36)</f>
        <v>成島 虎王</v>
      </c>
      <c r="C28" s="63"/>
      <c r="D28" s="61" t="str">
        <f>IF(申込書!$B$35="","",申込書!$B$35)</f>
        <v>①</v>
      </c>
      <c r="E28" s="62" t="str">
        <f>IF(申込書!$E$36="","",申込書!$E$36)</f>
        <v>成島 虎王</v>
      </c>
      <c r="F28" s="63"/>
      <c r="G28" s="61" t="str">
        <f>IF(申込書!$B$35="","",申込書!$B$35)</f>
        <v>①</v>
      </c>
      <c r="H28" s="62" t="str">
        <f>IF(申込書!$E$36="","",申込書!$E$36)</f>
        <v>成島 虎王</v>
      </c>
      <c r="I28" s="63"/>
      <c r="J28" s="61" t="str">
        <f>IF(申込書!$B$35="","",申込書!$B$35)</f>
        <v>①</v>
      </c>
      <c r="K28" s="62" t="str">
        <f>IF(申込書!$E$36="","",申込書!$E$36)</f>
        <v>成島 虎王</v>
      </c>
    </row>
    <row r="29" spans="1:11" ht="14.25" customHeight="1">
      <c r="A29" s="61">
        <f>IF(申込書!$B$37="","",申込書!$B$37)</f>
        <v>2</v>
      </c>
      <c r="B29" s="62" t="str">
        <f>IF(申込書!$E$38="","",申込書!$E$38)</f>
        <v>田中 暖</v>
      </c>
      <c r="C29" s="63"/>
      <c r="D29" s="61">
        <f>IF(申込書!$B$37="","",申込書!$B$37)</f>
        <v>2</v>
      </c>
      <c r="E29" s="62" t="str">
        <f>IF(申込書!$E$38="","",申込書!$E$38)</f>
        <v>田中 暖</v>
      </c>
      <c r="F29" s="63"/>
      <c r="G29" s="61">
        <f>IF(申込書!$B$37="","",申込書!$B$37)</f>
        <v>2</v>
      </c>
      <c r="H29" s="62" t="str">
        <f>IF(申込書!$E$38="","",申込書!$E$38)</f>
        <v>田中 暖</v>
      </c>
      <c r="I29" s="63"/>
      <c r="J29" s="61">
        <f>IF(申込書!$B$37="","",申込書!$B$37)</f>
        <v>2</v>
      </c>
      <c r="K29" s="62" t="str">
        <f>IF(申込書!$E$38="","",申込書!$E$38)</f>
        <v>田中 暖</v>
      </c>
    </row>
    <row r="30" spans="1:11" ht="14.25" customHeight="1">
      <c r="A30" s="61">
        <f>IF(申込書!$B$39="","",申込書!$B$39)</f>
        <v>3</v>
      </c>
      <c r="B30" s="62" t="str">
        <f>IF(申込書!$E$40="","",申込書!$E$40)</f>
        <v>高谷 志</v>
      </c>
      <c r="C30" s="63"/>
      <c r="D30" s="61">
        <f>IF(申込書!$B$39="","",申込書!$B$39)</f>
        <v>3</v>
      </c>
      <c r="E30" s="62" t="str">
        <f>IF(申込書!$E$40="","",申込書!$E$40)</f>
        <v>高谷 志</v>
      </c>
      <c r="F30" s="63"/>
      <c r="G30" s="61">
        <f>IF(申込書!$B$39="","",申込書!$B$39)</f>
        <v>3</v>
      </c>
      <c r="H30" s="62" t="str">
        <f>IF(申込書!$E$40="","",申込書!$E$40)</f>
        <v>高谷 志</v>
      </c>
      <c r="I30" s="63"/>
      <c r="J30" s="61">
        <f>IF(申込書!$B$39="","",申込書!$B$39)</f>
        <v>3</v>
      </c>
      <c r="K30" s="62" t="str">
        <f>IF(申込書!$E$40="","",申込書!$E$40)</f>
        <v>高谷 志</v>
      </c>
    </row>
    <row r="31" spans="1:11" ht="14.25" customHeight="1">
      <c r="A31" s="61">
        <f>IF(申込書!$B$41="","",申込書!$B$41)</f>
        <v>4</v>
      </c>
      <c r="B31" s="62" t="str">
        <f>IF(申込書!$E$42="","",申込書!$E$42)</f>
        <v>白濱 蓮兎</v>
      </c>
      <c r="C31" s="63"/>
      <c r="D31" s="61">
        <f>IF(申込書!$B$41="","",申込書!$B$41)</f>
        <v>4</v>
      </c>
      <c r="E31" s="62" t="str">
        <f>IF(申込書!$E$42="","",申込書!$E$42)</f>
        <v>白濱 蓮兎</v>
      </c>
      <c r="F31" s="63"/>
      <c r="G31" s="61">
        <f>IF(申込書!$B$41="","",申込書!$B$41)</f>
        <v>4</v>
      </c>
      <c r="H31" s="62" t="str">
        <f>IF(申込書!$E$42="","",申込書!$E$42)</f>
        <v>白濱 蓮兎</v>
      </c>
      <c r="I31" s="63"/>
      <c r="J31" s="61">
        <f>IF(申込書!$B$41="","",申込書!$B$41)</f>
        <v>4</v>
      </c>
      <c r="K31" s="62" t="str">
        <f>IF(申込書!$E$42="","",申込書!$E$42)</f>
        <v>白濱 蓮兎</v>
      </c>
    </row>
    <row r="32" spans="1:11" ht="14.25" customHeight="1">
      <c r="A32" s="61">
        <f>IF(申込書!$B$43="","",申込書!$B$43)</f>
        <v>5</v>
      </c>
      <c r="B32" s="62" t="str">
        <f>IF(申込書!$E$44="","",申込書!$E$44)</f>
        <v>松澤 玲人</v>
      </c>
      <c r="C32" s="63"/>
      <c r="D32" s="61">
        <f>IF(申込書!$B$43="","",申込書!$B$43)</f>
        <v>5</v>
      </c>
      <c r="E32" s="62" t="str">
        <f>IF(申込書!$E$44="","",申込書!$E$44)</f>
        <v>松澤 玲人</v>
      </c>
      <c r="F32" s="63"/>
      <c r="G32" s="61">
        <f>IF(申込書!$B$43="","",申込書!$B$43)</f>
        <v>5</v>
      </c>
      <c r="H32" s="62" t="str">
        <f>IF(申込書!$E$44="","",申込書!$E$44)</f>
        <v>松澤 玲人</v>
      </c>
      <c r="I32" s="63"/>
      <c r="J32" s="61">
        <f>IF(申込書!$B$43="","",申込書!$B$43)</f>
        <v>5</v>
      </c>
      <c r="K32" s="62" t="str">
        <f>IF(申込書!$E$44="","",申込書!$E$44)</f>
        <v>松澤 玲人</v>
      </c>
    </row>
    <row r="33" spans="1:11" ht="14.25" customHeight="1">
      <c r="A33" s="61">
        <f>IF(申込書!$B$45="","",申込書!$B$45)</f>
        <v>6</v>
      </c>
      <c r="B33" s="62" t="str">
        <f>IF(申込書!$E$46="","",申込書!$E$46)</f>
        <v>谷口 一郎</v>
      </c>
      <c r="C33" s="63"/>
      <c r="D33" s="61">
        <f>IF(申込書!$B$45="","",申込書!$B$45)</f>
        <v>6</v>
      </c>
      <c r="E33" s="62" t="str">
        <f>IF(申込書!$E$46="","",申込書!$E$46)</f>
        <v>谷口 一郎</v>
      </c>
      <c r="F33" s="63"/>
      <c r="G33" s="61">
        <f>IF(申込書!$B$45="","",申込書!$B$45)</f>
        <v>6</v>
      </c>
      <c r="H33" s="62" t="str">
        <f>IF(申込書!$E$46="","",申込書!$E$46)</f>
        <v>谷口 一郎</v>
      </c>
      <c r="I33" s="63"/>
      <c r="J33" s="61">
        <f>IF(申込書!$B$45="","",申込書!$B$45)</f>
        <v>6</v>
      </c>
      <c r="K33" s="62" t="str">
        <f>IF(申込書!$E$46="","",申込書!$E$46)</f>
        <v>谷口 一郎</v>
      </c>
    </row>
    <row r="34" spans="1:11" ht="14.25" customHeight="1">
      <c r="A34" s="61">
        <f>IF(申込書!$B$47="","",申込書!$B$47)</f>
        <v>7</v>
      </c>
      <c r="B34" s="62" t="str">
        <f>IF(申込書!$E$48="","",申込書!$E$48)</f>
        <v>横山 颯大</v>
      </c>
      <c r="C34" s="63"/>
      <c r="D34" s="61">
        <f>IF(申込書!$B$47="","",申込書!$B$47)</f>
        <v>7</v>
      </c>
      <c r="E34" s="62" t="str">
        <f>IF(申込書!$E$48="","",申込書!$E$48)</f>
        <v>横山 颯大</v>
      </c>
      <c r="F34" s="63"/>
      <c r="G34" s="61">
        <f>IF(申込書!$B$47="","",申込書!$B$47)</f>
        <v>7</v>
      </c>
      <c r="H34" s="62" t="str">
        <f>IF(申込書!$E$48="","",申込書!$E$48)</f>
        <v>横山 颯大</v>
      </c>
      <c r="I34" s="63"/>
      <c r="J34" s="61">
        <f>IF(申込書!$B$47="","",申込書!$B$47)</f>
        <v>7</v>
      </c>
      <c r="K34" s="62" t="str">
        <f>IF(申込書!$E$48="","",申込書!$E$48)</f>
        <v>横山 颯大</v>
      </c>
    </row>
    <row r="35" spans="1:11" ht="14.25" customHeight="1">
      <c r="A35" s="61">
        <f>IF(申込書!$B$49="","",申込書!$B$49)</f>
        <v>8</v>
      </c>
      <c r="B35" s="62" t="str">
        <f>IF(申込書!$E$50="","",申込書!$E$50)</f>
        <v>高谷 圭</v>
      </c>
      <c r="C35" s="63"/>
      <c r="D35" s="61">
        <f>IF(申込書!$B$49="","",申込書!$B$49)</f>
        <v>8</v>
      </c>
      <c r="E35" s="62" t="str">
        <f>IF(申込書!$E$50="","",申込書!$E$50)</f>
        <v>高谷 圭</v>
      </c>
      <c r="F35" s="63"/>
      <c r="G35" s="61">
        <f>IF(申込書!$B$49="","",申込書!$B$49)</f>
        <v>8</v>
      </c>
      <c r="H35" s="62" t="str">
        <f>IF(申込書!$E$50="","",申込書!$E$50)</f>
        <v>高谷 圭</v>
      </c>
      <c r="I35" s="63"/>
      <c r="J35" s="61">
        <f>IF(申込書!$B$49="","",申込書!$B$49)</f>
        <v>8</v>
      </c>
      <c r="K35" s="62" t="str">
        <f>IF(申込書!$E$50="","",申込書!$E$50)</f>
        <v>高谷 圭</v>
      </c>
    </row>
    <row r="36" spans="1:11" ht="14.25" customHeight="1">
      <c r="A36" s="61">
        <f>IF(申込書!$B$51="","",申込書!$B$51)</f>
        <v>9</v>
      </c>
      <c r="B36" s="62" t="str">
        <f>IF(申込書!$E$52="","",申込書!$E$52)</f>
        <v>植松 慶一郎</v>
      </c>
      <c r="C36" s="63"/>
      <c r="D36" s="61">
        <f>IF(申込書!$B$51="","",申込書!$B$51)</f>
        <v>9</v>
      </c>
      <c r="E36" s="62" t="str">
        <f>IF(申込書!$E$52="","",申込書!$E$52)</f>
        <v>植松 慶一郎</v>
      </c>
      <c r="F36" s="63"/>
      <c r="G36" s="61">
        <f>IF(申込書!$B$51="","",申込書!$B$51)</f>
        <v>9</v>
      </c>
      <c r="H36" s="62" t="str">
        <f>IF(申込書!$E$52="","",申込書!$E$52)</f>
        <v>植松 慶一郎</v>
      </c>
      <c r="I36" s="63"/>
      <c r="J36" s="61">
        <f>IF(申込書!$B$51="","",申込書!$B$51)</f>
        <v>9</v>
      </c>
      <c r="K36" s="62" t="str">
        <f>IF(申込書!$E$52="","",申込書!$E$52)</f>
        <v>植松 慶一郎</v>
      </c>
    </row>
    <row r="37" spans="1:11" ht="14.25" customHeight="1">
      <c r="A37" s="61">
        <f>IF(申込書!$B$53="","",申込書!$B$53)</f>
        <v>10</v>
      </c>
      <c r="B37" s="62" t="str">
        <f>IF(申込書!$E$54="","",申込書!$E$54)</f>
        <v>森田 琉希</v>
      </c>
      <c r="C37" s="63"/>
      <c r="D37" s="61">
        <f>IF(申込書!$B$53="","",申込書!$B$53)</f>
        <v>10</v>
      </c>
      <c r="E37" s="62" t="str">
        <f>IF(申込書!$E$54="","",申込書!$E$54)</f>
        <v>森田 琉希</v>
      </c>
      <c r="F37" s="63"/>
      <c r="G37" s="61">
        <f>IF(申込書!$B$53="","",申込書!$B$53)</f>
        <v>10</v>
      </c>
      <c r="H37" s="62" t="str">
        <f>IF(申込書!$E$54="","",申込書!$E$54)</f>
        <v>森田 琉希</v>
      </c>
      <c r="I37" s="63"/>
      <c r="J37" s="61">
        <f>IF(申込書!$B$53="","",申込書!$B$53)</f>
        <v>10</v>
      </c>
      <c r="K37" s="62" t="str">
        <f>IF(申込書!$E$54="","",申込書!$E$54)</f>
        <v>森田 琉希</v>
      </c>
    </row>
    <row r="38" spans="1:11" ht="14.25" customHeight="1">
      <c r="A38" s="61">
        <f>IF(申込書!$B$55="","",申込書!$B$55)</f>
        <v>11</v>
      </c>
      <c r="B38" s="62" t="str">
        <f>IF(申込書!$E$56="","",申込書!$E$56)</f>
        <v>北 悠輝</v>
      </c>
      <c r="C38" s="63"/>
      <c r="D38" s="61">
        <f>IF(申込書!$B$55="","",申込書!$B$55)</f>
        <v>11</v>
      </c>
      <c r="E38" s="62" t="str">
        <f>IF(申込書!$E$56="","",申込書!$E$56)</f>
        <v>北 悠輝</v>
      </c>
      <c r="F38" s="63"/>
      <c r="G38" s="61">
        <f>IF(申込書!$B$55="","",申込書!$B$55)</f>
        <v>11</v>
      </c>
      <c r="H38" s="62" t="str">
        <f>IF(申込書!$E$56="","",申込書!$E$56)</f>
        <v>北 悠輝</v>
      </c>
      <c r="I38" s="63"/>
      <c r="J38" s="61">
        <f>IF(申込書!$B$55="","",申込書!$B$55)</f>
        <v>11</v>
      </c>
      <c r="K38" s="62" t="str">
        <f>IF(申込書!$E$56="","",申込書!$E$56)</f>
        <v>北 悠輝</v>
      </c>
    </row>
    <row r="39" spans="1:11" ht="14.25" customHeight="1">
      <c r="A39" s="61">
        <f>IF(申込書!$B$57="","",申込書!$B$57)</f>
        <v>12</v>
      </c>
      <c r="B39" s="62" t="str">
        <f>IF(申込書!$E$58="","",申込書!$E$58)</f>
        <v>浅川 晄真</v>
      </c>
      <c r="C39" s="63"/>
      <c r="D39" s="61">
        <f>IF(申込書!$B$57="","",申込書!$B$57)</f>
        <v>12</v>
      </c>
      <c r="E39" s="62" t="str">
        <f>IF(申込書!$E$58="","",申込書!$E$58)</f>
        <v>浅川 晄真</v>
      </c>
      <c r="F39" s="63"/>
      <c r="G39" s="61">
        <f>IF(申込書!$B$57="","",申込書!$B$57)</f>
        <v>12</v>
      </c>
      <c r="H39" s="62" t="str">
        <f>IF(申込書!$E$58="","",申込書!$E$58)</f>
        <v>浅川 晄真</v>
      </c>
      <c r="I39" s="63"/>
      <c r="J39" s="61">
        <f>IF(申込書!$B$57="","",申込書!$B$57)</f>
        <v>12</v>
      </c>
      <c r="K39" s="62" t="str">
        <f>IF(申込書!$E$58="","",申込書!$E$58)</f>
        <v>浅川 晄真</v>
      </c>
    </row>
    <row r="40" spans="1:11" ht="14.25" customHeight="1">
      <c r="A40" s="61" t="str">
        <f>IF(申込書!$B$59="","",申込書!$B$59)</f>
        <v/>
      </c>
      <c r="B40" s="62" t="str">
        <f>IF(申込書!$E$60="","",申込書!$E$60)</f>
        <v/>
      </c>
      <c r="C40" s="63"/>
      <c r="D40" s="61" t="str">
        <f>IF(申込書!$B$59="","",申込書!$B$59)</f>
        <v/>
      </c>
      <c r="E40" s="62" t="str">
        <f>IF(申込書!$E$60="","",申込書!$E$60)</f>
        <v/>
      </c>
      <c r="F40" s="63"/>
      <c r="G40" s="61" t="str">
        <f>IF(申込書!$B$59="","",申込書!$B$59)</f>
        <v/>
      </c>
      <c r="H40" s="62" t="str">
        <f>IF(申込書!$E$60="","",申込書!$E$60)</f>
        <v/>
      </c>
      <c r="I40" s="63"/>
      <c r="J40" s="61" t="str">
        <f>IF(申込書!$B$59="","",申込書!$B$59)</f>
        <v/>
      </c>
      <c r="K40" s="62" t="str">
        <f>IF(申込書!$E$60="","",申込書!$E$60)</f>
        <v/>
      </c>
    </row>
    <row r="41" spans="1:11" ht="14.25" customHeight="1">
      <c r="A41" s="61" t="str">
        <f>IF(申込書!$B$61="","",申込書!$B$61)</f>
        <v/>
      </c>
      <c r="B41" s="62" t="str">
        <f>IF(申込書!$E$62="","",申込書!$E$62)</f>
        <v/>
      </c>
      <c r="C41" s="63"/>
      <c r="D41" s="61" t="str">
        <f>IF(申込書!$B$61="","",申込書!$B$61)</f>
        <v/>
      </c>
      <c r="E41" s="62" t="str">
        <f>IF(申込書!$E$62="","",申込書!$E$62)</f>
        <v/>
      </c>
      <c r="F41" s="63"/>
      <c r="G41" s="61" t="str">
        <f>IF(申込書!$B$61="","",申込書!$B$61)</f>
        <v/>
      </c>
      <c r="H41" s="62" t="str">
        <f>IF(申込書!$E$62="","",申込書!$E$62)</f>
        <v/>
      </c>
      <c r="I41" s="63"/>
      <c r="J41" s="61" t="str">
        <f>IF(申込書!$B$61="","",申込書!$B$61)</f>
        <v/>
      </c>
      <c r="K41" s="62" t="str">
        <f>IF(申込書!$E$62="","",申込書!$E$62)</f>
        <v/>
      </c>
    </row>
    <row r="43" spans="1:11" ht="9" customHeight="1">
      <c r="A43" s="547" t="s">
        <v>146</v>
      </c>
      <c r="B43" s="550" t="str">
        <f>IF(入力!$C$3="","",入力!$C$3)</f>
        <v>昭和男子バレーボールスポーツ少年団</v>
      </c>
      <c r="C43" s="59"/>
      <c r="D43" s="547" t="s">
        <v>146</v>
      </c>
      <c r="E43" s="550" t="str">
        <f>IF(入力!$C$3="","",入力!$C$3)</f>
        <v>昭和男子バレーボールスポーツ少年団</v>
      </c>
      <c r="F43" s="59"/>
      <c r="G43" s="547" t="s">
        <v>146</v>
      </c>
      <c r="H43" s="550" t="str">
        <f>IF(入力!$C$3="","",入力!$C$3)</f>
        <v>昭和男子バレーボールスポーツ少年団</v>
      </c>
      <c r="I43" s="59"/>
      <c r="J43" s="547" t="s">
        <v>146</v>
      </c>
      <c r="K43" s="550" t="str">
        <f>IF(入力!$C$3="","",入力!$C$3)</f>
        <v>昭和男子バレーボールスポーツ少年団</v>
      </c>
    </row>
    <row r="44" spans="1:11" ht="9" customHeight="1">
      <c r="A44" s="548"/>
      <c r="B44" s="551"/>
      <c r="C44" s="59"/>
      <c r="D44" s="548"/>
      <c r="E44" s="551"/>
      <c r="F44" s="59"/>
      <c r="G44" s="548"/>
      <c r="H44" s="551"/>
      <c r="I44" s="59"/>
      <c r="J44" s="548"/>
      <c r="K44" s="551"/>
    </row>
    <row r="45" spans="1:11" ht="9" customHeight="1">
      <c r="A45" s="549"/>
      <c r="B45" s="552"/>
      <c r="C45" s="59"/>
      <c r="D45" s="549"/>
      <c r="E45" s="552"/>
      <c r="F45" s="59"/>
      <c r="G45" s="549"/>
      <c r="H45" s="552"/>
      <c r="I45" s="59"/>
      <c r="J45" s="549"/>
      <c r="K45" s="552"/>
    </row>
    <row r="46" spans="1:11" ht="6" customHeight="1">
      <c r="A46" s="553" t="s">
        <v>147</v>
      </c>
      <c r="B46" s="556" t="s">
        <v>148</v>
      </c>
      <c r="D46" s="553" t="s">
        <v>147</v>
      </c>
      <c r="E46" s="556" t="s">
        <v>148</v>
      </c>
      <c r="G46" s="553" t="s">
        <v>147</v>
      </c>
      <c r="H46" s="556" t="s">
        <v>148</v>
      </c>
      <c r="J46" s="553" t="s">
        <v>147</v>
      </c>
      <c r="K46" s="556" t="s">
        <v>148</v>
      </c>
    </row>
    <row r="47" spans="1:11" ht="6" customHeight="1">
      <c r="A47" s="554"/>
      <c r="B47" s="557"/>
      <c r="D47" s="554"/>
      <c r="E47" s="557"/>
      <c r="G47" s="554"/>
      <c r="H47" s="557"/>
      <c r="J47" s="554"/>
      <c r="K47" s="557"/>
    </row>
    <row r="48" spans="1:11" ht="6" customHeight="1">
      <c r="A48" s="555"/>
      <c r="B48" s="558"/>
      <c r="D48" s="555"/>
      <c r="E48" s="558"/>
      <c r="G48" s="555"/>
      <c r="H48" s="558"/>
      <c r="J48" s="555"/>
      <c r="K48" s="558"/>
    </row>
    <row r="49" spans="1:11" ht="14.25" customHeight="1">
      <c r="A49" s="61" t="str">
        <f>IF(申込書!$B$35="","",申込書!$B$35)</f>
        <v>①</v>
      </c>
      <c r="B49" s="62" t="str">
        <f>IF(申込書!$E$36="","",申込書!$E$36)</f>
        <v>成島 虎王</v>
      </c>
      <c r="C49" s="63"/>
      <c r="D49" s="61" t="str">
        <f>IF(申込書!$B$35="","",申込書!$B$35)</f>
        <v>①</v>
      </c>
      <c r="E49" s="62" t="str">
        <f>IF(申込書!$E$36="","",申込書!$E$36)</f>
        <v>成島 虎王</v>
      </c>
      <c r="F49" s="63"/>
      <c r="G49" s="61" t="str">
        <f>IF(申込書!$B$35="","",申込書!$B$35)</f>
        <v>①</v>
      </c>
      <c r="H49" s="62" t="str">
        <f>IF(申込書!$E$36="","",申込書!$E$36)</f>
        <v>成島 虎王</v>
      </c>
      <c r="I49" s="63"/>
      <c r="J49" s="61" t="str">
        <f>IF(申込書!$B$35="","",申込書!$B$35)</f>
        <v>①</v>
      </c>
      <c r="K49" s="62" t="str">
        <f>IF(申込書!$E$36="","",申込書!$E$36)</f>
        <v>成島 虎王</v>
      </c>
    </row>
    <row r="50" spans="1:11" ht="14.25" customHeight="1">
      <c r="A50" s="61">
        <f>IF(申込書!$B$37="","",申込書!$B$37)</f>
        <v>2</v>
      </c>
      <c r="B50" s="62" t="str">
        <f>IF(申込書!$E$38="","",申込書!$E$38)</f>
        <v>田中 暖</v>
      </c>
      <c r="C50" s="63"/>
      <c r="D50" s="61">
        <f>IF(申込書!$B$37="","",申込書!$B$37)</f>
        <v>2</v>
      </c>
      <c r="E50" s="62" t="str">
        <f>IF(申込書!$E$38="","",申込書!$E$38)</f>
        <v>田中 暖</v>
      </c>
      <c r="F50" s="63"/>
      <c r="G50" s="61">
        <f>IF(申込書!$B$37="","",申込書!$B$37)</f>
        <v>2</v>
      </c>
      <c r="H50" s="62" t="str">
        <f>IF(申込書!$E$38="","",申込書!$E$38)</f>
        <v>田中 暖</v>
      </c>
      <c r="I50" s="63"/>
      <c r="J50" s="61">
        <f>IF(申込書!$B$37="","",申込書!$B$37)</f>
        <v>2</v>
      </c>
      <c r="K50" s="62" t="str">
        <f>IF(申込書!$E$38="","",申込書!$E$38)</f>
        <v>田中 暖</v>
      </c>
    </row>
    <row r="51" spans="1:11" ht="14.25" customHeight="1">
      <c r="A51" s="61">
        <f>IF(申込書!$B$39="","",申込書!$B$39)</f>
        <v>3</v>
      </c>
      <c r="B51" s="62" t="str">
        <f>IF(申込書!$E$40="","",申込書!$E$40)</f>
        <v>高谷 志</v>
      </c>
      <c r="C51" s="63"/>
      <c r="D51" s="61">
        <f>IF(申込書!$B$39="","",申込書!$B$39)</f>
        <v>3</v>
      </c>
      <c r="E51" s="62" t="str">
        <f>IF(申込書!$E$40="","",申込書!$E$40)</f>
        <v>高谷 志</v>
      </c>
      <c r="F51" s="63"/>
      <c r="G51" s="61">
        <f>IF(申込書!$B$39="","",申込書!$B$39)</f>
        <v>3</v>
      </c>
      <c r="H51" s="62" t="str">
        <f>IF(申込書!$E$40="","",申込書!$E$40)</f>
        <v>高谷 志</v>
      </c>
      <c r="I51" s="63"/>
      <c r="J51" s="61">
        <f>IF(申込書!$B$39="","",申込書!$B$39)</f>
        <v>3</v>
      </c>
      <c r="K51" s="62" t="str">
        <f>IF(申込書!$E$40="","",申込書!$E$40)</f>
        <v>高谷 志</v>
      </c>
    </row>
    <row r="52" spans="1:11" ht="14.25" customHeight="1">
      <c r="A52" s="61">
        <f>IF(申込書!$B$41="","",申込書!$B$41)</f>
        <v>4</v>
      </c>
      <c r="B52" s="62" t="str">
        <f>IF(申込書!$E$42="","",申込書!$E$42)</f>
        <v>白濱 蓮兎</v>
      </c>
      <c r="C52" s="63"/>
      <c r="D52" s="61">
        <f>IF(申込書!$B$41="","",申込書!$B$41)</f>
        <v>4</v>
      </c>
      <c r="E52" s="62" t="str">
        <f>IF(申込書!$E$42="","",申込書!$E$42)</f>
        <v>白濱 蓮兎</v>
      </c>
      <c r="F52" s="63"/>
      <c r="G52" s="61">
        <f>IF(申込書!$B$41="","",申込書!$B$41)</f>
        <v>4</v>
      </c>
      <c r="H52" s="62" t="str">
        <f>IF(申込書!$E$42="","",申込書!$E$42)</f>
        <v>白濱 蓮兎</v>
      </c>
      <c r="I52" s="63"/>
      <c r="J52" s="61">
        <f>IF(申込書!$B$41="","",申込書!$B$41)</f>
        <v>4</v>
      </c>
      <c r="K52" s="62" t="str">
        <f>IF(申込書!$E$42="","",申込書!$E$42)</f>
        <v>白濱 蓮兎</v>
      </c>
    </row>
    <row r="53" spans="1:11" ht="14.25" customHeight="1">
      <c r="A53" s="61">
        <f>IF(申込書!$B$43="","",申込書!$B$43)</f>
        <v>5</v>
      </c>
      <c r="B53" s="62" t="str">
        <f>IF(申込書!$E$44="","",申込書!$E$44)</f>
        <v>松澤 玲人</v>
      </c>
      <c r="C53" s="63"/>
      <c r="D53" s="61">
        <f>IF(申込書!$B$43="","",申込書!$B$43)</f>
        <v>5</v>
      </c>
      <c r="E53" s="62" t="str">
        <f>IF(申込書!$E$44="","",申込書!$E$44)</f>
        <v>松澤 玲人</v>
      </c>
      <c r="F53" s="63"/>
      <c r="G53" s="61">
        <f>IF(申込書!$B$43="","",申込書!$B$43)</f>
        <v>5</v>
      </c>
      <c r="H53" s="62" t="str">
        <f>IF(申込書!$E$44="","",申込書!$E$44)</f>
        <v>松澤 玲人</v>
      </c>
      <c r="I53" s="63"/>
      <c r="J53" s="61">
        <f>IF(申込書!$B$43="","",申込書!$B$43)</f>
        <v>5</v>
      </c>
      <c r="K53" s="62" t="str">
        <f>IF(申込書!$E$44="","",申込書!$E$44)</f>
        <v>松澤 玲人</v>
      </c>
    </row>
    <row r="54" spans="1:11" ht="14.25" customHeight="1">
      <c r="A54" s="61">
        <f>IF(申込書!$B$45="","",申込書!$B$45)</f>
        <v>6</v>
      </c>
      <c r="B54" s="62" t="str">
        <f>IF(申込書!$E$46="","",申込書!$E$46)</f>
        <v>谷口 一郎</v>
      </c>
      <c r="C54" s="63"/>
      <c r="D54" s="61">
        <f>IF(申込書!$B$45="","",申込書!$B$45)</f>
        <v>6</v>
      </c>
      <c r="E54" s="62" t="str">
        <f>IF(申込書!$E$46="","",申込書!$E$46)</f>
        <v>谷口 一郎</v>
      </c>
      <c r="F54" s="63"/>
      <c r="G54" s="61">
        <f>IF(申込書!$B$45="","",申込書!$B$45)</f>
        <v>6</v>
      </c>
      <c r="H54" s="62" t="str">
        <f>IF(申込書!$E$46="","",申込書!$E$46)</f>
        <v>谷口 一郎</v>
      </c>
      <c r="I54" s="63"/>
      <c r="J54" s="61">
        <f>IF(申込書!$B$45="","",申込書!$B$45)</f>
        <v>6</v>
      </c>
      <c r="K54" s="62" t="str">
        <f>IF(申込書!$E$46="","",申込書!$E$46)</f>
        <v>谷口 一郎</v>
      </c>
    </row>
    <row r="55" spans="1:11" ht="14.25" customHeight="1">
      <c r="A55" s="61">
        <f>IF(申込書!$B$47="","",申込書!$B$47)</f>
        <v>7</v>
      </c>
      <c r="B55" s="62" t="str">
        <f>IF(申込書!$E$48="","",申込書!$E$48)</f>
        <v>横山 颯大</v>
      </c>
      <c r="C55" s="63"/>
      <c r="D55" s="61">
        <f>IF(申込書!$B$47="","",申込書!$B$47)</f>
        <v>7</v>
      </c>
      <c r="E55" s="62" t="str">
        <f>IF(申込書!$E$48="","",申込書!$E$48)</f>
        <v>横山 颯大</v>
      </c>
      <c r="F55" s="63"/>
      <c r="G55" s="61">
        <f>IF(申込書!$B$47="","",申込書!$B$47)</f>
        <v>7</v>
      </c>
      <c r="H55" s="62" t="str">
        <f>IF(申込書!$E$48="","",申込書!$E$48)</f>
        <v>横山 颯大</v>
      </c>
      <c r="I55" s="63"/>
      <c r="J55" s="61">
        <f>IF(申込書!$B$47="","",申込書!$B$47)</f>
        <v>7</v>
      </c>
      <c r="K55" s="62" t="str">
        <f>IF(申込書!$E$48="","",申込書!$E$48)</f>
        <v>横山 颯大</v>
      </c>
    </row>
    <row r="56" spans="1:11" ht="14.25" customHeight="1">
      <c r="A56" s="61">
        <f>IF(申込書!$B$49="","",申込書!$B$49)</f>
        <v>8</v>
      </c>
      <c r="B56" s="62" t="str">
        <f>IF(申込書!$E$50="","",申込書!$E$50)</f>
        <v>高谷 圭</v>
      </c>
      <c r="C56" s="63"/>
      <c r="D56" s="61">
        <f>IF(申込書!$B$49="","",申込書!$B$49)</f>
        <v>8</v>
      </c>
      <c r="E56" s="62" t="str">
        <f>IF(申込書!$E$50="","",申込書!$E$50)</f>
        <v>高谷 圭</v>
      </c>
      <c r="F56" s="63"/>
      <c r="G56" s="61">
        <f>IF(申込書!$B$49="","",申込書!$B$49)</f>
        <v>8</v>
      </c>
      <c r="H56" s="62" t="str">
        <f>IF(申込書!$E$50="","",申込書!$E$50)</f>
        <v>高谷 圭</v>
      </c>
      <c r="I56" s="63"/>
      <c r="J56" s="61">
        <f>IF(申込書!$B$49="","",申込書!$B$49)</f>
        <v>8</v>
      </c>
      <c r="K56" s="62" t="str">
        <f>IF(申込書!$E$50="","",申込書!$E$50)</f>
        <v>高谷 圭</v>
      </c>
    </row>
    <row r="57" spans="1:11" ht="14.25" customHeight="1">
      <c r="A57" s="61">
        <f>IF(申込書!$B$51="","",申込書!$B$51)</f>
        <v>9</v>
      </c>
      <c r="B57" s="62" t="str">
        <f>IF(申込書!$E$52="","",申込書!$E$52)</f>
        <v>植松 慶一郎</v>
      </c>
      <c r="C57" s="63"/>
      <c r="D57" s="61">
        <f>IF(申込書!$B$51="","",申込書!$B$51)</f>
        <v>9</v>
      </c>
      <c r="E57" s="62" t="str">
        <f>IF(申込書!$E$52="","",申込書!$E$52)</f>
        <v>植松 慶一郎</v>
      </c>
      <c r="F57" s="63"/>
      <c r="G57" s="61">
        <f>IF(申込書!$B$51="","",申込書!$B$51)</f>
        <v>9</v>
      </c>
      <c r="H57" s="62" t="str">
        <f>IF(申込書!$E$52="","",申込書!$E$52)</f>
        <v>植松 慶一郎</v>
      </c>
      <c r="I57" s="63"/>
      <c r="J57" s="61">
        <f>IF(申込書!$B$51="","",申込書!$B$51)</f>
        <v>9</v>
      </c>
      <c r="K57" s="62" t="str">
        <f>IF(申込書!$E$52="","",申込書!$E$52)</f>
        <v>植松 慶一郎</v>
      </c>
    </row>
    <row r="58" spans="1:11" ht="14.25" customHeight="1">
      <c r="A58" s="61">
        <f>IF(申込書!$B$53="","",申込書!$B$53)</f>
        <v>10</v>
      </c>
      <c r="B58" s="62" t="str">
        <f>IF(申込書!$E$54="","",申込書!$E$54)</f>
        <v>森田 琉希</v>
      </c>
      <c r="C58" s="63"/>
      <c r="D58" s="61">
        <f>IF(申込書!$B$53="","",申込書!$B$53)</f>
        <v>10</v>
      </c>
      <c r="E58" s="62" t="str">
        <f>IF(申込書!$E$54="","",申込書!$E$54)</f>
        <v>森田 琉希</v>
      </c>
      <c r="F58" s="63"/>
      <c r="G58" s="61">
        <f>IF(申込書!$B$53="","",申込書!$B$53)</f>
        <v>10</v>
      </c>
      <c r="H58" s="62" t="str">
        <f>IF(申込書!$E$54="","",申込書!$E$54)</f>
        <v>森田 琉希</v>
      </c>
      <c r="I58" s="63"/>
      <c r="J58" s="61">
        <f>IF(申込書!$B$53="","",申込書!$B$53)</f>
        <v>10</v>
      </c>
      <c r="K58" s="62" t="str">
        <f>IF(申込書!$E$54="","",申込書!$E$54)</f>
        <v>森田 琉希</v>
      </c>
    </row>
    <row r="59" spans="1:11" ht="14.25" customHeight="1">
      <c r="A59" s="61">
        <f>IF(申込書!$B$55="","",申込書!$B$55)</f>
        <v>11</v>
      </c>
      <c r="B59" s="62" t="str">
        <f>IF(申込書!$E$56="","",申込書!$E$56)</f>
        <v>北 悠輝</v>
      </c>
      <c r="C59" s="63"/>
      <c r="D59" s="61">
        <f>IF(申込書!$B$55="","",申込書!$B$55)</f>
        <v>11</v>
      </c>
      <c r="E59" s="62" t="str">
        <f>IF(申込書!$E$56="","",申込書!$E$56)</f>
        <v>北 悠輝</v>
      </c>
      <c r="F59" s="63"/>
      <c r="G59" s="61">
        <f>IF(申込書!$B$55="","",申込書!$B$55)</f>
        <v>11</v>
      </c>
      <c r="H59" s="62" t="str">
        <f>IF(申込書!$E$56="","",申込書!$E$56)</f>
        <v>北 悠輝</v>
      </c>
      <c r="I59" s="63"/>
      <c r="J59" s="61">
        <f>IF(申込書!$B$55="","",申込書!$B$55)</f>
        <v>11</v>
      </c>
      <c r="K59" s="62" t="str">
        <f>IF(申込書!$E$56="","",申込書!$E$56)</f>
        <v>北 悠輝</v>
      </c>
    </row>
    <row r="60" spans="1:11" ht="14.25" customHeight="1">
      <c r="A60" s="61">
        <f>IF(申込書!$B$57="","",申込書!$B$57)</f>
        <v>12</v>
      </c>
      <c r="B60" s="62" t="str">
        <f>IF(申込書!$E$58="","",申込書!$E$58)</f>
        <v>浅川 晄真</v>
      </c>
      <c r="C60" s="63"/>
      <c r="D60" s="61">
        <f>IF(申込書!$B$57="","",申込書!$B$57)</f>
        <v>12</v>
      </c>
      <c r="E60" s="62" t="str">
        <f>IF(申込書!$E$58="","",申込書!$E$58)</f>
        <v>浅川 晄真</v>
      </c>
      <c r="F60" s="63"/>
      <c r="G60" s="61">
        <f>IF(申込書!$B$57="","",申込書!$B$57)</f>
        <v>12</v>
      </c>
      <c r="H60" s="62" t="str">
        <f>IF(申込書!$E$58="","",申込書!$E$58)</f>
        <v>浅川 晄真</v>
      </c>
      <c r="I60" s="63"/>
      <c r="J60" s="61">
        <f>IF(申込書!$B$57="","",申込書!$B$57)</f>
        <v>12</v>
      </c>
      <c r="K60" s="62" t="str">
        <f>IF(申込書!$E$58="","",申込書!$E$58)</f>
        <v>浅川 晄真</v>
      </c>
    </row>
    <row r="61" spans="1:11" ht="14.25" customHeight="1">
      <c r="A61" s="61" t="str">
        <f>IF(申込書!$B$59="","",申込書!$B$59)</f>
        <v/>
      </c>
      <c r="B61" s="62" t="str">
        <f>IF(申込書!$E$60="","",申込書!$E$60)</f>
        <v/>
      </c>
      <c r="C61" s="63"/>
      <c r="D61" s="61" t="str">
        <f>IF(申込書!$B$59="","",申込書!$B$59)</f>
        <v/>
      </c>
      <c r="E61" s="62" t="str">
        <f>IF(申込書!$E$60="","",申込書!$E$60)</f>
        <v/>
      </c>
      <c r="F61" s="63"/>
      <c r="G61" s="61" t="str">
        <f>IF(申込書!$B$59="","",申込書!$B$59)</f>
        <v/>
      </c>
      <c r="H61" s="62" t="str">
        <f>IF(申込書!$E$60="","",申込書!$E$60)</f>
        <v/>
      </c>
      <c r="I61" s="63"/>
      <c r="J61" s="61" t="str">
        <f>IF(申込書!$B$59="","",申込書!$B$59)</f>
        <v/>
      </c>
      <c r="K61" s="62" t="str">
        <f>IF(申込書!$E$60="","",申込書!$E$60)</f>
        <v/>
      </c>
    </row>
    <row r="62" spans="1:11" ht="14.25" customHeight="1">
      <c r="A62" s="61" t="str">
        <f>IF(申込書!$B$61="","",申込書!$B$61)</f>
        <v/>
      </c>
      <c r="B62" s="62" t="str">
        <f>IF(申込書!$E$62="","",申込書!$E$62)</f>
        <v/>
      </c>
      <c r="C62" s="63"/>
      <c r="D62" s="61" t="str">
        <f>IF(申込書!$B$61="","",申込書!$B$61)</f>
        <v/>
      </c>
      <c r="E62" s="62" t="str">
        <f>IF(申込書!$E$62="","",申込書!$E$62)</f>
        <v/>
      </c>
      <c r="F62" s="63"/>
      <c r="G62" s="61" t="str">
        <f>IF(申込書!$B$61="","",申込書!$B$61)</f>
        <v/>
      </c>
      <c r="H62" s="62" t="str">
        <f>IF(申込書!$E$62="","",申込書!$E$62)</f>
        <v/>
      </c>
      <c r="I62" s="63"/>
      <c r="J62" s="61" t="str">
        <f>IF(申込書!$B$61="","",申込書!$B$61)</f>
        <v/>
      </c>
      <c r="K62" s="6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7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I5" sqref="I5"/>
    </sheetView>
  </sheetViews>
  <sheetFormatPr defaultColWidth="9" defaultRowHeight="13.2"/>
  <cols>
    <col min="1" max="1" width="11" style="2" customWidth="1"/>
    <col min="2" max="2" width="27" style="2" customWidth="1"/>
    <col min="3" max="16384" width="9" style="2"/>
  </cols>
  <sheetData>
    <row r="1" spans="1:41">
      <c r="A1" s="559" t="s">
        <v>8</v>
      </c>
      <c r="B1" s="559"/>
      <c r="D1" s="3" t="s">
        <v>9</v>
      </c>
      <c r="E1" s="4" t="s">
        <v>10</v>
      </c>
      <c r="F1" s="5" t="s">
        <v>11</v>
      </c>
      <c r="G1" s="3" t="s">
        <v>65</v>
      </c>
      <c r="H1" s="4" t="s">
        <v>12</v>
      </c>
      <c r="I1" s="5" t="s">
        <v>13</v>
      </c>
      <c r="J1" s="3" t="s">
        <v>65</v>
      </c>
      <c r="K1" s="4" t="s">
        <v>12</v>
      </c>
      <c r="L1" s="5" t="s">
        <v>13</v>
      </c>
      <c r="M1" s="3" t="s">
        <v>65</v>
      </c>
      <c r="N1" s="4" t="s">
        <v>12</v>
      </c>
      <c r="O1" s="5" t="s">
        <v>13</v>
      </c>
      <c r="P1" s="3" t="s">
        <v>65</v>
      </c>
      <c r="Q1" s="4" t="s">
        <v>12</v>
      </c>
      <c r="R1" s="5" t="s">
        <v>13</v>
      </c>
      <c r="S1" s="3" t="s">
        <v>65</v>
      </c>
      <c r="T1" s="4" t="s">
        <v>12</v>
      </c>
      <c r="U1" s="5" t="s">
        <v>13</v>
      </c>
      <c r="V1" s="3" t="s">
        <v>65</v>
      </c>
      <c r="W1" s="4" t="s">
        <v>12</v>
      </c>
      <c r="X1" s="5" t="s">
        <v>13</v>
      </c>
      <c r="Y1" s="3" t="s">
        <v>65</v>
      </c>
      <c r="Z1" s="4" t="s">
        <v>12</v>
      </c>
      <c r="AA1" s="5" t="s">
        <v>13</v>
      </c>
      <c r="AB1" s="3" t="s">
        <v>65</v>
      </c>
      <c r="AC1" s="4" t="s">
        <v>12</v>
      </c>
      <c r="AD1" s="5" t="s">
        <v>13</v>
      </c>
      <c r="AE1" s="3" t="s">
        <v>65</v>
      </c>
      <c r="AF1" s="4" t="s">
        <v>12</v>
      </c>
      <c r="AG1" s="5" t="s">
        <v>13</v>
      </c>
      <c r="AH1" s="3" t="s">
        <v>65</v>
      </c>
      <c r="AI1" s="4" t="s">
        <v>12</v>
      </c>
      <c r="AJ1" s="5" t="s">
        <v>13</v>
      </c>
    </row>
    <row r="2" spans="1:41" ht="13.8" thickBot="1">
      <c r="A2" s="559"/>
      <c r="B2" s="559"/>
      <c r="C2" s="6"/>
      <c r="D2" s="7">
        <v>1</v>
      </c>
      <c r="E2" s="8" t="s">
        <v>14</v>
      </c>
      <c r="F2" s="9">
        <v>42443</v>
      </c>
      <c r="G2" s="7">
        <v>1.01</v>
      </c>
      <c r="H2" s="8" t="s">
        <v>14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pans="1:41" ht="13.8" thickBot="1">
      <c r="C3" s="6"/>
      <c r="D3" s="6"/>
      <c r="G3" s="10"/>
    </row>
    <row r="4" spans="1:41">
      <c r="A4" s="560" t="s">
        <v>15</v>
      </c>
      <c r="B4" s="561"/>
      <c r="C4" s="561"/>
      <c r="D4" s="561"/>
      <c r="E4" s="561"/>
      <c r="F4" s="561"/>
      <c r="G4" s="562"/>
      <c r="H4" s="4" t="s">
        <v>16</v>
      </c>
      <c r="I4" s="4" t="s">
        <v>17</v>
      </c>
      <c r="J4" s="563" t="s">
        <v>66</v>
      </c>
      <c r="K4" s="561"/>
      <c r="L4" s="561"/>
      <c r="M4" s="561"/>
      <c r="N4" s="561"/>
      <c r="O4" s="561"/>
      <c r="P4" s="561"/>
      <c r="Q4" s="562"/>
    </row>
    <row r="5" spans="1:41" ht="72" customHeight="1" thickBot="1">
      <c r="A5" s="564"/>
      <c r="B5" s="565"/>
      <c r="C5" s="565"/>
      <c r="D5" s="565"/>
      <c r="E5" s="565"/>
      <c r="F5" s="565"/>
      <c r="G5" s="566"/>
      <c r="H5" s="8" t="str">
        <f>IF(入力!J3="","",入力!J3)</f>
        <v>男子</v>
      </c>
      <c r="I5" s="8">
        <f>入力!Y25</f>
        <v>13</v>
      </c>
      <c r="J5" s="567"/>
      <c r="K5" s="568"/>
      <c r="L5" s="568"/>
      <c r="M5" s="568"/>
      <c r="N5" s="568"/>
      <c r="O5" s="568"/>
      <c r="P5" s="568"/>
      <c r="Q5" s="569"/>
    </row>
    <row r="6" spans="1:41">
      <c r="A6" s="3" t="s">
        <v>67</v>
      </c>
      <c r="B6" s="4" t="s">
        <v>18</v>
      </c>
      <c r="C6" s="4" t="s">
        <v>19</v>
      </c>
      <c r="D6" s="4" t="s">
        <v>20</v>
      </c>
      <c r="E6" s="4" t="s">
        <v>16</v>
      </c>
      <c r="F6" s="4" t="s">
        <v>21</v>
      </c>
      <c r="G6" s="4" t="s">
        <v>22</v>
      </c>
      <c r="H6" s="4" t="s">
        <v>0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27</v>
      </c>
      <c r="N6" s="4" t="s">
        <v>68</v>
      </c>
      <c r="O6" s="4" t="s">
        <v>69</v>
      </c>
      <c r="P6" s="4" t="s">
        <v>28</v>
      </c>
      <c r="Q6" s="4" t="s">
        <v>29</v>
      </c>
      <c r="R6" s="4" t="s">
        <v>30</v>
      </c>
      <c r="S6" s="4" t="s">
        <v>31</v>
      </c>
      <c r="T6" s="4" t="s">
        <v>91</v>
      </c>
      <c r="U6" s="4" t="s">
        <v>100</v>
      </c>
      <c r="V6" s="4" t="s">
        <v>100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1" t="str">
        <f>IF(入力!J5="","",入力!J5)</f>
        <v/>
      </c>
      <c r="B7" s="12" t="str">
        <f>IF(入力!C3="","",入力!C3)</f>
        <v>昭和男子バレーボールスポーツ少年団</v>
      </c>
      <c r="C7" s="12" t="str">
        <f>IF(入力!C2="","",入力!C2)</f>
        <v>ｼｮｳﾜﾀﾞﾝｼﾊﾞﾚｰﾎﾞｰﾙｽﾎﾟｰﾂｼｮｳﾈﾝﾀﾞﾝ</v>
      </c>
      <c r="D7" s="12" t="str">
        <f>IF(入力!AE3="","",入力!AE3)</f>
        <v>山梨県</v>
      </c>
      <c r="E7" s="12" t="str">
        <f>IF(入力!J3="","",入力!J3)</f>
        <v>男子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 t="str">
        <f>IF(入力!P5="","",入力!P5)</f>
        <v>身延</v>
      </c>
      <c r="S7" s="12" t="str">
        <f>IF(入力!AE5="","",入力!AE5)</f>
        <v>常永</v>
      </c>
      <c r="T7" s="12"/>
      <c r="U7" s="12">
        <f>IF(入力!C4="","",入力!C4)</f>
        <v>434319803</v>
      </c>
      <c r="V7" s="12" t="str">
        <f>IF(入力!C5="","",入力!C5)</f>
        <v/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3"/>
    </row>
    <row r="8" spans="1:4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3"/>
    </row>
    <row r="9" spans="1:4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3"/>
    </row>
    <row r="10" spans="1:41" ht="13.8" thickBot="1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15"/>
    </row>
    <row r="14" spans="1:41" ht="13.8" thickBot="1"/>
    <row r="15" spans="1:41">
      <c r="A15" s="3" t="s">
        <v>70</v>
      </c>
      <c r="B15" s="4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 t="s">
        <v>40</v>
      </c>
      <c r="K15" s="4" t="s">
        <v>41</v>
      </c>
      <c r="L15" s="4" t="s">
        <v>42</v>
      </c>
      <c r="M15" s="4" t="s">
        <v>71</v>
      </c>
      <c r="N15" s="4" t="s">
        <v>43</v>
      </c>
      <c r="O15" s="4" t="s">
        <v>44</v>
      </c>
      <c r="P15" s="4" t="s">
        <v>45</v>
      </c>
      <c r="Q15" s="4" t="s">
        <v>46</v>
      </c>
      <c r="R15" s="4" t="s">
        <v>21</v>
      </c>
      <c r="S15" s="4" t="s">
        <v>22</v>
      </c>
      <c r="T15" s="4" t="s">
        <v>47</v>
      </c>
      <c r="U15" s="4" t="s">
        <v>48</v>
      </c>
      <c r="V15" s="4" t="s">
        <v>49</v>
      </c>
      <c r="W15" s="4" t="s">
        <v>50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3">
        <v>1</v>
      </c>
      <c r="B16" s="22" t="s">
        <v>51</v>
      </c>
      <c r="C16" s="12" t="str">
        <f>IF(入力!C8="","",入力!C8)</f>
        <v>高谷</v>
      </c>
      <c r="D16" s="12" t="str">
        <f>IF(入力!E8="","",入力!E8)</f>
        <v>久志</v>
      </c>
      <c r="E16" s="12" t="str">
        <f>IF(入力!C7="","",入力!C7)</f>
        <v>　タカタニ</v>
      </c>
      <c r="F16" s="12" t="str">
        <f>IF(入力!E7="","",入力!E7)</f>
        <v>ヒサシ</v>
      </c>
      <c r="G16" s="12">
        <f>IF(入力!G7="","",入力!G7)</f>
        <v>500132765</v>
      </c>
      <c r="H16" s="12" t="str">
        <f>IF(入力!J7="","",入力!J7)</f>
        <v/>
      </c>
      <c r="I16" s="12">
        <f>IF(入力!M7="","",入力!M7)</f>
        <v>379677</v>
      </c>
      <c r="J16" s="12"/>
      <c r="K16" s="12"/>
      <c r="L16" s="12">
        <f>IF(入力!AT7="","",入力!AT7)</f>
        <v>45</v>
      </c>
      <c r="M16" s="12"/>
      <c r="N16" s="12"/>
      <c r="O16" s="12"/>
      <c r="P16" s="12"/>
      <c r="Q16" s="12"/>
      <c r="R16" s="12" t="str">
        <f>IF(入力!R7="","",入力!R7)</f>
        <v>409</v>
      </c>
      <c r="S16" s="12" t="str">
        <f>IF(入力!W7="","",入力!W7)</f>
        <v>3862</v>
      </c>
      <c r="T16" s="12" t="str">
        <f>IF(入力!P8="","",入力!P8)</f>
        <v>山梨県中巨摩郡昭和町上河東1273-6</v>
      </c>
      <c r="U16" s="12" t="str">
        <f>IF(入力!AL7="","",入力!AL7)</f>
        <v>090</v>
      </c>
      <c r="V16" s="12" t="str">
        <f>IF(入力!AK8="","",入力!AK8)</f>
        <v>8893</v>
      </c>
      <c r="W16" s="12" t="str">
        <f>IF(入力!AP8="","",入力!AP8)</f>
        <v>0029</v>
      </c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</row>
    <row r="17" spans="1:41">
      <c r="A17" s="23">
        <v>2</v>
      </c>
      <c r="B17" s="22" t="s">
        <v>72</v>
      </c>
      <c r="C17" s="12" t="str">
        <f>IF(入力!C10="","",入力!C10)</f>
        <v>高田</v>
      </c>
      <c r="D17" s="12" t="str">
        <f>IF(入力!E10="","",入力!E10)</f>
        <v>泰子</v>
      </c>
      <c r="E17" s="12" t="str">
        <f>IF(入力!C9="","",入力!C9)</f>
        <v>タカダ</v>
      </c>
      <c r="F17" s="12" t="str">
        <f>IF(入力!E9="","",入力!E9)</f>
        <v>ヤスコ</v>
      </c>
      <c r="G17" s="12">
        <f>IF(入力!G9="","",入力!G9)</f>
        <v>518030636</v>
      </c>
      <c r="H17" s="12" t="str">
        <f>IF(入力!J9="","",入力!J9)</f>
        <v/>
      </c>
      <c r="I17" s="12">
        <f>IF(入力!M9="","",入力!M9)</f>
        <v>379771</v>
      </c>
      <c r="J17" s="12"/>
      <c r="K17" s="12"/>
      <c r="L17" s="12">
        <f>IF(入力!AT9="","",入力!AT9)</f>
        <v>42</v>
      </c>
      <c r="M17" s="12"/>
      <c r="N17" s="12"/>
      <c r="O17" s="12"/>
      <c r="P17" s="12"/>
      <c r="Q17" s="12"/>
      <c r="R17" s="12" t="str">
        <f>IF(入力!R9="","",入力!R9)</f>
        <v>409</v>
      </c>
      <c r="S17" s="12" t="str">
        <f>IF(入力!W9="","",入力!W9)</f>
        <v>3866</v>
      </c>
      <c r="T17" s="12" t="str">
        <f>IF(入力!P10="","",入力!P10)</f>
        <v>山梨県中巨摩郡昭和町西条224-1</v>
      </c>
      <c r="U17" s="12" t="str">
        <f>IF(入力!AL9="","",入力!AL9)</f>
        <v>090</v>
      </c>
      <c r="V17" s="12" t="str">
        <f>IF(入力!AK10="","",入力!AK10)</f>
        <v>7332</v>
      </c>
      <c r="W17" s="12" t="str">
        <f>IF(入力!AP10="","",入力!AP10)</f>
        <v>3705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3"/>
    </row>
    <row r="18" spans="1:41">
      <c r="A18" s="23">
        <v>3</v>
      </c>
      <c r="B18" s="22" t="s">
        <v>73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3"/>
    </row>
    <row r="19" spans="1:41">
      <c r="A19" s="23">
        <v>4</v>
      </c>
      <c r="B19" s="22" t="s">
        <v>74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</row>
    <row r="20" spans="1:41">
      <c r="A20" s="23">
        <v>5</v>
      </c>
      <c r="B20" s="22" t="s">
        <v>75</v>
      </c>
      <c r="C20" s="12" t="str">
        <f>IF(入力!C12="","",入力!C12)</f>
        <v>高谷</v>
      </c>
      <c r="D20" s="12" t="str">
        <f>IF(入力!E12="","",入力!E12)</f>
        <v>百合子</v>
      </c>
      <c r="E20" s="12" t="str">
        <f>IF(入力!C11="","",入力!C11)</f>
        <v>タカタニ</v>
      </c>
      <c r="F20" s="12" t="str">
        <f>IF(入力!E11="","",入力!E11)</f>
        <v>ユリコ</v>
      </c>
      <c r="G20" s="12">
        <f>IF(入力!G11="","",入力!G11)</f>
        <v>503876232</v>
      </c>
      <c r="H20" s="12" t="str">
        <f>IF(入力!J11="","",入力!J11)</f>
        <v/>
      </c>
      <c r="I20" s="12" t="str">
        <f>IF(入力!M11="","",入力!M11)</f>
        <v/>
      </c>
      <c r="J20" s="12"/>
      <c r="K20" s="12"/>
      <c r="L20" s="12">
        <f>IF(入力!AT11="","",入力!AT11)</f>
        <v>45</v>
      </c>
      <c r="M20" s="12"/>
      <c r="N20" s="12"/>
      <c r="O20" s="12"/>
      <c r="P20" s="12"/>
      <c r="Q20" s="12"/>
      <c r="R20" s="12" t="str">
        <f>IF(入力!R11="","",入力!R11)</f>
        <v>409</v>
      </c>
      <c r="S20" s="12" t="str">
        <f>IF(入力!W11="","",入力!W11)</f>
        <v>3862</v>
      </c>
      <c r="T20" s="12" t="str">
        <f>IF(入力!P12="","",入力!P12)</f>
        <v>山梨県中巨摩郡昭和町上河東1273-6</v>
      </c>
      <c r="U20" s="12" t="str">
        <f>IF(入力!AL11="","",入力!AL11)</f>
        <v>090</v>
      </c>
      <c r="V20" s="12" t="str">
        <f>IF(入力!AK12="","",入力!AK12)</f>
        <v>2742</v>
      </c>
      <c r="W20" s="12" t="str">
        <f>IF(入力!AP12="","",入力!AP12)</f>
        <v>4580</v>
      </c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/>
    </row>
    <row r="21" spans="1:41">
      <c r="A21" s="23">
        <v>6</v>
      </c>
      <c r="B21" s="22" t="s">
        <v>52</v>
      </c>
      <c r="C21" s="12"/>
      <c r="D21" s="12"/>
      <c r="E21" s="12"/>
      <c r="F21" s="12"/>
      <c r="G21" s="12" t="str">
        <f>IF(入力!G13="","",入力!G13)</f>
        <v/>
      </c>
      <c r="H21" s="12" t="str">
        <f>IF(入力!J13="","",入力!J13)</f>
        <v/>
      </c>
      <c r="I21" s="12" t="str">
        <f>IF(入力!M13="","",入力!M13)</f>
        <v/>
      </c>
      <c r="J21" s="12"/>
      <c r="K21" s="12"/>
      <c r="L21" s="12" t="str">
        <f>IF(入力!AT13="","",入力!AT13)</f>
        <v/>
      </c>
      <c r="M21" s="12"/>
      <c r="N21" s="12"/>
      <c r="O21" s="12"/>
      <c r="P21" s="12"/>
      <c r="Q21" s="12"/>
      <c r="R21" s="12" t="str">
        <f>IF(入力!R13="","",入力!R13)</f>
        <v/>
      </c>
      <c r="S21" s="12" t="str">
        <f>IF(入力!W13="","",入力!W13)</f>
        <v/>
      </c>
      <c r="T21" s="12" t="str">
        <f>IF(入力!P14="","",入力!P14)</f>
        <v/>
      </c>
      <c r="U21" s="12" t="str">
        <f>IF(入力!AL13="","",入力!AL13)</f>
        <v/>
      </c>
      <c r="V21" s="12" t="str">
        <f>IF(入力!AK14="","",入力!AK14)</f>
        <v/>
      </c>
      <c r="W21" s="12" t="str">
        <f>IF(入力!AP14="","",入力!AP14)</f>
        <v/>
      </c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3"/>
    </row>
    <row r="22" spans="1:41">
      <c r="A22" s="23">
        <v>7</v>
      </c>
      <c r="B22" s="22" t="s">
        <v>53</v>
      </c>
      <c r="C22" s="12" t="str">
        <f>IF(入力!C16="","",入力!C16)</f>
        <v>高田</v>
      </c>
      <c r="D22" s="12" t="str">
        <f>IF(入力!E16="","",入力!E16)</f>
        <v>泰子</v>
      </c>
      <c r="E22" s="12" t="str">
        <f>IF(入力!C15="","",入力!C15)</f>
        <v>タカダ</v>
      </c>
      <c r="F22" s="12" t="str">
        <f>IF(入力!E15="","",入力!E15)</f>
        <v>ヤスコ</v>
      </c>
      <c r="G22" s="12"/>
      <c r="H22" s="12"/>
      <c r="I22" s="12"/>
      <c r="J22" s="12"/>
      <c r="K22" s="12"/>
      <c r="L22" s="12">
        <f>IF(入力!AT15="","",入力!AT15)</f>
        <v>42</v>
      </c>
      <c r="M22" s="12"/>
      <c r="N22" s="12" t="str">
        <f>IF(入力!C21="","",入力!C21)</f>
        <v>090</v>
      </c>
      <c r="O22" s="12">
        <f>IF(入力!E21="","",入力!E21)</f>
        <v>7332</v>
      </c>
      <c r="P22" s="12">
        <f>IF(入力!G21="","",入力!G21)</f>
        <v>3705</v>
      </c>
      <c r="Q22" s="12"/>
      <c r="R22" s="12" t="str">
        <f>IF(入力!R15="","",入力!R15)</f>
        <v>409</v>
      </c>
      <c r="S22" s="12" t="str">
        <f>IF(入力!W15="","",入力!W15)</f>
        <v>3866</v>
      </c>
      <c r="T22" s="12" t="str">
        <f>IF(入力!P16="","",入力!P16)</f>
        <v>山梨県中巨摩郡昭和町西条224-1</v>
      </c>
      <c r="U22" s="12" t="str">
        <f>IF(入力!AL15="","",入力!AL15)</f>
        <v>090</v>
      </c>
      <c r="V22" s="12" t="str">
        <f>IF(入力!AK16="","",入力!AK16)</f>
        <v>7332</v>
      </c>
      <c r="W22" s="12" t="str">
        <f>IF(入力!AP16="","",入力!AP16)</f>
        <v>3705</v>
      </c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3"/>
    </row>
    <row r="23" spans="1:41">
      <c r="A23" s="23">
        <v>8</v>
      </c>
      <c r="B23" s="22" t="s">
        <v>54</v>
      </c>
      <c r="C23" s="12" t="str">
        <f>IF(入力!$C$14="","",入力!$C$14)</f>
        <v/>
      </c>
      <c r="D23" s="12" t="str">
        <f>IF(入力!$E$14="","",入力!$E$14)</f>
        <v/>
      </c>
      <c r="E23" s="12" t="str">
        <f>IF(入力!$C$13="","",入力!$C$13)</f>
        <v/>
      </c>
      <c r="F23" s="12" t="str">
        <f>IF(入力!$E$13="","",入力!$E$13)</f>
        <v/>
      </c>
      <c r="G23" s="12" t="str">
        <f>IF(入力!G15="","",入力!G15)</f>
        <v>メールアドレス</v>
      </c>
      <c r="H23" s="12" t="str">
        <f>IF(入力!J15="","",入力!J15)</f>
        <v>fmhcz211.t@outlook.jp</v>
      </c>
      <c r="I23" s="12" t="str">
        <f>IF(入力!M15="","",入力!M15)</f>
        <v/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</row>
    <row r="24" spans="1:41">
      <c r="A24" s="23">
        <v>9</v>
      </c>
      <c r="B24" s="22" t="s">
        <v>55</v>
      </c>
      <c r="C24" s="22" t="str">
        <f>VLOOKUP($B$51,$A$53:$F$352,3)</f>
        <v>成島</v>
      </c>
      <c r="D24" s="22" t="str">
        <f>VLOOKUP($B$51,$A$53:$F$352,4)</f>
        <v>虎王</v>
      </c>
      <c r="E24" s="22" t="str">
        <f>VLOOKUP($B$51,$A$53:$F$352,5)</f>
        <v>ナルシマ</v>
      </c>
      <c r="F24" s="22" t="str">
        <f>VLOOKUP($B$51,$A$53:$F$352,6)</f>
        <v>コオ</v>
      </c>
      <c r="G24" s="12" t="str">
        <f>IF(入力!G8="","",入力!G8)</f>
        <v/>
      </c>
      <c r="H24" s="12" t="str">
        <f>IF(入力!J8="","",入力!J8)</f>
        <v/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3"/>
    </row>
    <row r="25" spans="1:4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</row>
    <row r="26" spans="1:4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3"/>
    </row>
    <row r="27" spans="1:4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3"/>
    </row>
    <row r="28" spans="1:4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3"/>
    </row>
    <row r="29" spans="1:4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3"/>
    </row>
    <row r="30" spans="1:41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3"/>
    </row>
    <row r="31" spans="1:4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3"/>
    </row>
    <row r="32" spans="1:4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3"/>
    </row>
    <row r="33" spans="1:41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3"/>
    </row>
    <row r="34" spans="1:4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3"/>
    </row>
    <row r="35" spans="1:4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3"/>
    </row>
    <row r="36" spans="1:41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3"/>
    </row>
    <row r="37" spans="1:4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3"/>
    </row>
    <row r="38" spans="1:4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3"/>
    </row>
    <row r="39" spans="1:4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3"/>
    </row>
    <row r="40" spans="1:41" ht="13.8" thickBot="1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15"/>
    </row>
    <row r="41" spans="1:41">
      <c r="A41" s="16"/>
      <c r="B41" s="17"/>
    </row>
    <row r="42" spans="1:41">
      <c r="A42" s="16"/>
      <c r="B42" s="17"/>
    </row>
    <row r="43" spans="1:41">
      <c r="A43" s="16"/>
      <c r="B43" s="17"/>
    </row>
    <row r="44" spans="1:41">
      <c r="A44" s="16"/>
      <c r="B44" s="17"/>
    </row>
    <row r="45" spans="1:41">
      <c r="A45" s="16"/>
      <c r="B45" s="17"/>
    </row>
    <row r="46" spans="1:41">
      <c r="A46" s="16"/>
      <c r="B46" s="17"/>
    </row>
    <row r="47" spans="1:41">
      <c r="A47" s="16"/>
      <c r="B47" s="17"/>
    </row>
    <row r="48" spans="1:41">
      <c r="A48" s="16"/>
      <c r="B48" s="17"/>
    </row>
    <row r="49" spans="1:41">
      <c r="A49" s="16"/>
      <c r="B49" s="17"/>
    </row>
    <row r="50" spans="1:41" ht="13.8" thickBot="1">
      <c r="A50" s="16"/>
      <c r="B50" s="17"/>
    </row>
    <row r="51" spans="1:41" ht="13.8" thickBot="1">
      <c r="A51" s="21" t="s">
        <v>103</v>
      </c>
      <c r="B51" s="18">
        <f>IF(入力!Y33="","",入力!Y33)</f>
        <v>1</v>
      </c>
    </row>
    <row r="52" spans="1:41">
      <c r="A52" s="19" t="s">
        <v>56</v>
      </c>
      <c r="B52" s="20" t="s">
        <v>1</v>
      </c>
      <c r="C52" s="4" t="s">
        <v>57</v>
      </c>
      <c r="D52" s="4" t="s">
        <v>58</v>
      </c>
      <c r="E52" s="4" t="s">
        <v>59</v>
      </c>
      <c r="F52" s="4" t="s">
        <v>60</v>
      </c>
      <c r="G52" s="4" t="s">
        <v>37</v>
      </c>
      <c r="H52" s="4" t="s">
        <v>61</v>
      </c>
      <c r="I52" s="4" t="s">
        <v>2</v>
      </c>
      <c r="J52" s="4" t="s">
        <v>62</v>
      </c>
      <c r="K52" s="4" t="s">
        <v>63</v>
      </c>
      <c r="L52" s="4" t="s">
        <v>64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1">
        <v>1</v>
      </c>
      <c r="B53" s="12" t="str">
        <f>IF(入力!B25="","",入力!B25)</f>
        <v>①</v>
      </c>
      <c r="C53" s="12" t="str">
        <f>IF(入力!C26="","",入力!C26)</f>
        <v>成島</v>
      </c>
      <c r="D53" s="12" t="str">
        <f>IF(入力!E26="","",入力!E26)</f>
        <v>虎王</v>
      </c>
      <c r="E53" s="12" t="str">
        <f>IF(入力!C25="","",入力!C25)</f>
        <v>ナルシマ</v>
      </c>
      <c r="F53" s="12" t="str">
        <f>IF(入力!E25="","",入力!E25)</f>
        <v>コオ</v>
      </c>
      <c r="G53" s="12">
        <f>IF(入力!M25="","",入力!M25)</f>
        <v>519806599</v>
      </c>
      <c r="H53" s="12" t="str">
        <f>IF(入力!I25="","",入力!I25)</f>
        <v>昭和町立常永小学校</v>
      </c>
      <c r="I53" s="12">
        <f>IF(入力!G25="","",入力!G25)</f>
        <v>6</v>
      </c>
      <c r="J53" s="12">
        <f>IF(入力!P25="","",入力!P25)</f>
        <v>167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3"/>
    </row>
    <row r="54" spans="1:41">
      <c r="A54" s="11">
        <f>A53+1</f>
        <v>2</v>
      </c>
      <c r="B54" s="12">
        <f>IF(入力!B27="","",入力!B27)</f>
        <v>2</v>
      </c>
      <c r="C54" s="12" t="str">
        <f>IF(入力!C28="","",入力!C28)</f>
        <v>田中</v>
      </c>
      <c r="D54" s="12" t="str">
        <f>IF(入力!E28="","",入力!E28)</f>
        <v>暖</v>
      </c>
      <c r="E54" s="12" t="str">
        <f>IF(入力!C27="","",入力!C27)</f>
        <v>タナカ</v>
      </c>
      <c r="F54" s="12" t="str">
        <f>IF(入力!E27="","",入力!E27)</f>
        <v>ダン</v>
      </c>
      <c r="G54" s="12">
        <f>IF(入力!M27="","",入力!M27)</f>
        <v>519806582</v>
      </c>
      <c r="H54" s="12" t="str">
        <f>IF(入力!I27="","",入力!I27)</f>
        <v>昭和町立常永小学校</v>
      </c>
      <c r="I54" s="12">
        <f>IF(入力!G27="","",入力!G27)</f>
        <v>6</v>
      </c>
      <c r="J54" s="12">
        <f>IF(入力!P27="","",入力!P27)</f>
        <v>147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3"/>
    </row>
    <row r="55" spans="1:41">
      <c r="A55" s="11">
        <f t="shared" ref="A55:A118" si="0">A54+1</f>
        <v>3</v>
      </c>
      <c r="B55" s="12">
        <f>IF(入力!B29="","",入力!B29)</f>
        <v>3</v>
      </c>
      <c r="C55" s="12" t="str">
        <f>IF(入力!C30="","",入力!C30)</f>
        <v>高谷</v>
      </c>
      <c r="D55" s="12" t="str">
        <f>IF(入力!E30="","",入力!E30)</f>
        <v>志</v>
      </c>
      <c r="E55" s="12" t="str">
        <f>IF(入力!C29="","",入力!C29)</f>
        <v>タカタニ</v>
      </c>
      <c r="F55" s="12" t="str">
        <f>IF(入力!E29="","",入力!E29)</f>
        <v>レン</v>
      </c>
      <c r="G55" s="12">
        <f>IF(入力!M29="","",入力!M29)</f>
        <v>518543631</v>
      </c>
      <c r="H55" s="12" t="str">
        <f>IF(入力!I29="","",入力!I29)</f>
        <v>昭和町立常永小学校</v>
      </c>
      <c r="I55" s="12">
        <f>IF(入力!G29="","",入力!G29)</f>
        <v>6</v>
      </c>
      <c r="J55" s="12">
        <f>IF(入力!P29="","",入力!P29)</f>
        <v>155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3"/>
    </row>
    <row r="56" spans="1:41">
      <c r="A56" s="11">
        <f t="shared" si="0"/>
        <v>4</v>
      </c>
      <c r="B56" s="12">
        <f>IF(入力!B31="","",入力!B31)</f>
        <v>4</v>
      </c>
      <c r="C56" s="12" t="str">
        <f>IF(入力!C32="","",入力!C32)</f>
        <v>白濱</v>
      </c>
      <c r="D56" s="12" t="str">
        <f>IF(入力!E32="","",入力!E32)</f>
        <v>蓮兎</v>
      </c>
      <c r="E56" s="12" t="str">
        <f>IF(入力!C31="","",入力!C31)</f>
        <v>シラハマ</v>
      </c>
      <c r="F56" s="12" t="str">
        <f>IF(入力!E31="","",入力!E31)</f>
        <v>レント</v>
      </c>
      <c r="G56" s="12">
        <f>IF(入力!M31="","",入力!M31)</f>
        <v>520975635</v>
      </c>
      <c r="H56" s="12" t="str">
        <f>IF(入力!I31="","",入力!I31)</f>
        <v>昭和町立西条小学校</v>
      </c>
      <c r="I56" s="12">
        <f>IF(入力!G31="","",入力!G31)</f>
        <v>6</v>
      </c>
      <c r="J56" s="12">
        <f>IF(入力!P31="","",入力!P31)</f>
        <v>146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3"/>
    </row>
    <row r="57" spans="1:41">
      <c r="A57" s="11">
        <f t="shared" si="0"/>
        <v>5</v>
      </c>
      <c r="B57" s="12">
        <f>IF(入力!B33="","",入力!B33)</f>
        <v>5</v>
      </c>
      <c r="C57" s="12" t="str">
        <f>IF(入力!C34="","",入力!C34)</f>
        <v>松澤</v>
      </c>
      <c r="D57" s="12" t="str">
        <f>IF(入力!E34="","",入力!E34)</f>
        <v>玲人</v>
      </c>
      <c r="E57" s="12" t="str">
        <f>IF(入力!C33="","",入力!C33)</f>
        <v>マツザワ</v>
      </c>
      <c r="F57" s="12" t="str">
        <f>IF(入力!E33="","",入力!E33)</f>
        <v>レイト</v>
      </c>
      <c r="G57" s="12">
        <f>IF(入力!M33="","",入力!M33)</f>
        <v>518954697</v>
      </c>
      <c r="H57" s="12" t="str">
        <f>IF(入力!I33="","",入力!I33)</f>
        <v>昭和町立常永小学校</v>
      </c>
      <c r="I57" s="12">
        <f>IF(入力!G33="","",入力!G33)</f>
        <v>5</v>
      </c>
      <c r="J57" s="12">
        <f>IF(入力!P33="","",入力!P33)</f>
        <v>146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3"/>
    </row>
    <row r="58" spans="1:41">
      <c r="A58" s="11">
        <f t="shared" si="0"/>
        <v>6</v>
      </c>
      <c r="B58" s="12">
        <f>IF(入力!B35="","",入力!B35)</f>
        <v>6</v>
      </c>
      <c r="C58" s="12" t="str">
        <f>IF(入力!C36="","",入力!C36)</f>
        <v>谷口</v>
      </c>
      <c r="D58" s="12" t="str">
        <f>IF(入力!E36="","",入力!E36)</f>
        <v>一郎</v>
      </c>
      <c r="E58" s="12" t="str">
        <f>IF(入力!C35="","",入力!C35)</f>
        <v>タニグチ</v>
      </c>
      <c r="F58" s="12" t="str">
        <f>IF(入力!E35="","",入力!E35)</f>
        <v>イチロ</v>
      </c>
      <c r="G58" s="12">
        <f>IF(入力!M35="","",入力!M35)</f>
        <v>520521528</v>
      </c>
      <c r="H58" s="12" t="str">
        <f>IF(入力!I35="","",入力!I35)</f>
        <v>中央市立田富小学校</v>
      </c>
      <c r="I58" s="12">
        <f>IF(入力!G35="","",入力!G35)</f>
        <v>5</v>
      </c>
      <c r="J58" s="12">
        <f>IF(入力!P35="","",入力!P35)</f>
        <v>145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3"/>
    </row>
    <row r="59" spans="1:41">
      <c r="A59" s="11">
        <f t="shared" si="0"/>
        <v>7</v>
      </c>
      <c r="B59" s="12">
        <f>IF(入力!B37="","",入力!B37)</f>
        <v>7</v>
      </c>
      <c r="C59" s="12" t="str">
        <f>IF(入力!C38="","",入力!C38)</f>
        <v>横山</v>
      </c>
      <c r="D59" s="12" t="str">
        <f>IF(入力!E38="","",入力!E38)</f>
        <v>颯大</v>
      </c>
      <c r="E59" s="12" t="str">
        <f>IF(入力!C37="","",入力!C37)</f>
        <v>ヨコヤマ</v>
      </c>
      <c r="F59" s="12" t="str">
        <f>IF(入力!E37="","",入力!E37)</f>
        <v>ソウタ</v>
      </c>
      <c r="G59" s="12">
        <f>IF(入力!M37="","",入力!M37)</f>
        <v>522876527</v>
      </c>
      <c r="H59" s="12" t="str">
        <f>IF(入力!I37="","",入力!I37)</f>
        <v>昭和町立常永小学校</v>
      </c>
      <c r="I59" s="12">
        <f>IF(入力!G37="","",入力!G37)</f>
        <v>5</v>
      </c>
      <c r="J59" s="12">
        <f>IF(入力!P37="","",入力!P37)</f>
        <v>152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3"/>
    </row>
    <row r="60" spans="1:41">
      <c r="A60" s="11">
        <f t="shared" si="0"/>
        <v>8</v>
      </c>
      <c r="B60" s="12">
        <f>IF(入力!B39="","",入力!B39)</f>
        <v>8</v>
      </c>
      <c r="C60" s="12" t="str">
        <f>IF(入力!C40="","",入力!C40)</f>
        <v>高谷</v>
      </c>
      <c r="D60" s="12" t="str">
        <f>IF(入力!E40="","",入力!E40)</f>
        <v>圭</v>
      </c>
      <c r="E60" s="12" t="str">
        <f>IF(入力!C39="","",入力!C39)</f>
        <v>タカタニ</v>
      </c>
      <c r="F60" s="12" t="str">
        <f>IF(入力!E39="","",入力!E39)</f>
        <v>ケイ</v>
      </c>
      <c r="G60" s="12">
        <f>IF(入力!M39="","",入力!M39)</f>
        <v>518992316</v>
      </c>
      <c r="H60" s="12" t="str">
        <f>IF(入力!I39="","",入力!I39)</f>
        <v>昭和町立常永小学校</v>
      </c>
      <c r="I60" s="12">
        <f>IF(入力!G39="","",入力!G39)</f>
        <v>4</v>
      </c>
      <c r="J60" s="12">
        <f>IF(入力!P39="","",入力!P39)</f>
        <v>143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3"/>
    </row>
    <row r="61" spans="1:41">
      <c r="A61" s="11">
        <f t="shared" si="0"/>
        <v>9</v>
      </c>
      <c r="B61" s="12">
        <f>IF(入力!B41="","",入力!B41)</f>
        <v>9</v>
      </c>
      <c r="C61" s="12" t="str">
        <f>IF(入力!C42="","",入力!C42)</f>
        <v>植松</v>
      </c>
      <c r="D61" s="12" t="str">
        <f>IF(入力!E42="","",入力!E42)</f>
        <v>慶一郎</v>
      </c>
      <c r="E61" s="12" t="str">
        <f>IF(入力!C41="","",入力!C41)</f>
        <v>ウエマツ</v>
      </c>
      <c r="F61" s="12" t="str">
        <f>IF(入力!E41="","",入力!E41)</f>
        <v>ケイイチロウ</v>
      </c>
      <c r="G61" s="12">
        <f>IF(入力!M41="","",入力!M41)</f>
        <v>522876534</v>
      </c>
      <c r="H61" s="12" t="str">
        <f>IF(入力!I41="","",入力!I41)</f>
        <v>昭和町立西条小学校</v>
      </c>
      <c r="I61" s="12">
        <f>IF(入力!G41="","",入力!G41)</f>
        <v>4</v>
      </c>
      <c r="J61" s="12">
        <f>IF(入力!P41="","",入力!P41)</f>
        <v>135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3"/>
    </row>
    <row r="62" spans="1:41">
      <c r="A62" s="11">
        <f t="shared" si="0"/>
        <v>10</v>
      </c>
      <c r="B62" s="12">
        <f>IF(入力!B43="","",入力!B43)</f>
        <v>10</v>
      </c>
      <c r="C62" s="12" t="str">
        <f>IF(入力!C44="","",入力!C44)</f>
        <v>森田</v>
      </c>
      <c r="D62" s="12" t="str">
        <f>IF(入力!E44="","",入力!E44)</f>
        <v>琉希</v>
      </c>
      <c r="E62" s="12" t="str">
        <f>IF(入力!C43="","",入力!C43)</f>
        <v>モリタ</v>
      </c>
      <c r="F62" s="12" t="str">
        <f>IF(入力!E43="","",入力!E43)</f>
        <v>ルキ</v>
      </c>
      <c r="G62" s="12">
        <f>IF(入力!M43="","",入力!M43)</f>
        <v>520521566</v>
      </c>
      <c r="H62" s="12" t="str">
        <f>IF(入力!I43="","",入力!I43)</f>
        <v>昭和町立常永小学校</v>
      </c>
      <c r="I62" s="12">
        <f>IF(入力!G43="","",入力!G43)</f>
        <v>3</v>
      </c>
      <c r="J62" s="12">
        <f>IF(入力!P43="","",入力!P43)</f>
        <v>134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3"/>
    </row>
    <row r="63" spans="1:41">
      <c r="A63" s="11">
        <f t="shared" si="0"/>
        <v>11</v>
      </c>
      <c r="B63" s="12">
        <f>IF(入力!B45="","",入力!B45)</f>
        <v>11</v>
      </c>
      <c r="C63" s="12" t="str">
        <f>IF(入力!C46="","",入力!C46)</f>
        <v>北</v>
      </c>
      <c r="D63" s="12" t="str">
        <f>IF(入力!E46="","",入力!E46)</f>
        <v>悠輝</v>
      </c>
      <c r="E63" s="12" t="str">
        <f>IF(入力!C45="","",入力!C45)</f>
        <v>キタ</v>
      </c>
      <c r="F63" s="12" t="str">
        <f>IF(入力!E45="","",入力!E45)</f>
        <v>ユウキ</v>
      </c>
      <c r="G63" s="12">
        <f>IF(入力!M45="","",入力!M45)</f>
        <v>522876541</v>
      </c>
      <c r="H63" s="12" t="str">
        <f>IF(入力!I45="","",入力!I45)</f>
        <v>昭和町立常永小学校</v>
      </c>
      <c r="I63" s="12">
        <f>IF(入力!G45="","",入力!G45)</f>
        <v>3</v>
      </c>
      <c r="J63" s="12">
        <f>IF(入力!P45="","",入力!P45)</f>
        <v>137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3"/>
    </row>
    <row r="64" spans="1:41">
      <c r="A64" s="11">
        <f t="shared" si="0"/>
        <v>12</v>
      </c>
      <c r="B64" s="12">
        <f>IF(入力!B47="","",入力!B47)</f>
        <v>12</v>
      </c>
      <c r="C64" s="12" t="str">
        <f>IF(入力!C48="","",入力!C48)</f>
        <v>浅川</v>
      </c>
      <c r="D64" s="12" t="str">
        <f>IF(入力!E48="","",入力!E48)</f>
        <v>晄真</v>
      </c>
      <c r="E64" s="12" t="str">
        <f>IF(入力!C47="","",入力!C47)</f>
        <v>アサカワ</v>
      </c>
      <c r="F64" s="12" t="str">
        <f>IF(入力!E47="","",入力!E47)</f>
        <v>テルマ</v>
      </c>
      <c r="G64" s="12">
        <f>IF(入力!M47="","",入力!M47)</f>
        <v>522876558</v>
      </c>
      <c r="H64" s="12" t="str">
        <f>IF(入力!I47="","",入力!I47)</f>
        <v>昭和町立常永小学校</v>
      </c>
      <c r="I64" s="12">
        <f>IF(入力!G47="","",入力!G47)</f>
        <v>3</v>
      </c>
      <c r="J64" s="12">
        <f>IF(入力!P47="","",入力!P47)</f>
        <v>142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3"/>
    </row>
    <row r="65" spans="1:41">
      <c r="A65" s="11">
        <f t="shared" si="0"/>
        <v>13</v>
      </c>
      <c r="B65" s="12" t="str">
        <f>IF(入力!B49="","",入力!B49)</f>
        <v/>
      </c>
      <c r="C65" s="12" t="str">
        <f>IF(入力!C50="","",入力!C50)</f>
        <v/>
      </c>
      <c r="D65" s="12" t="str">
        <f>IF(入力!E50="","",入力!E50)</f>
        <v/>
      </c>
      <c r="E65" s="12" t="str">
        <f>IF(入力!C49="","",入力!C49)</f>
        <v/>
      </c>
      <c r="F65" s="12" t="str">
        <f>IF(入力!E49="","",入力!E49)</f>
        <v/>
      </c>
      <c r="G65" s="12" t="str">
        <f>IF(入力!M49="","",入力!M49)</f>
        <v/>
      </c>
      <c r="H65" s="12" t="str">
        <f>IF(入力!I49="","",入力!I49)</f>
        <v/>
      </c>
      <c r="I65" s="12" t="str">
        <f>IF(入力!G49="","",入力!G49)</f>
        <v/>
      </c>
      <c r="J65" s="12" t="str">
        <f>IF(入力!P49="","",入力!P49)</f>
        <v/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3"/>
    </row>
    <row r="66" spans="1:41">
      <c r="A66" s="11">
        <f t="shared" si="0"/>
        <v>14</v>
      </c>
      <c r="B66" s="12" t="str">
        <f>IF(入力!B51="","",入力!B51)</f>
        <v/>
      </c>
      <c r="C66" s="12" t="str">
        <f>IF(入力!C52="","",入力!C52)</f>
        <v/>
      </c>
      <c r="D66" s="12" t="str">
        <f>IF(入力!E52="","",入力!E52)</f>
        <v/>
      </c>
      <c r="E66" s="12" t="str">
        <f>IF(入力!C51="","",入力!C51)</f>
        <v/>
      </c>
      <c r="F66" s="12" t="str">
        <f>IF(入力!E51="","",入力!E51)</f>
        <v/>
      </c>
      <c r="G66" s="12" t="str">
        <f>IF(入力!M51="","",入力!M51)</f>
        <v/>
      </c>
      <c r="H66" s="12" t="str">
        <f>IF(入力!I51="","",入力!I51)</f>
        <v/>
      </c>
      <c r="I66" s="12" t="str">
        <f>IF(入力!G51="","",入力!G51)</f>
        <v/>
      </c>
      <c r="J66" s="12" t="str">
        <f>IF(入力!P51="","",入力!P51)</f>
        <v/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3"/>
    </row>
    <row r="67" spans="1:41">
      <c r="A67" s="11">
        <f t="shared" si="0"/>
        <v>15</v>
      </c>
      <c r="B67" s="12" t="str">
        <f>IF(入力!B52="","",入力!B52)</f>
        <v/>
      </c>
      <c r="C67" s="12"/>
      <c r="D67" s="12"/>
      <c r="E67" s="12"/>
      <c r="F67" s="12"/>
      <c r="G67" s="12"/>
      <c r="H67" s="12" t="str">
        <f>IF(入力!I52="","",入力!I52)</f>
        <v/>
      </c>
      <c r="I67" s="12" t="str">
        <f>IF(入力!G50="","",入力!G50)</f>
        <v/>
      </c>
      <c r="J67" s="12" t="str">
        <f>IF(入力!P50="","",入力!P50)</f>
        <v/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3"/>
    </row>
    <row r="68" spans="1:41">
      <c r="A68" s="11">
        <f t="shared" si="0"/>
        <v>16</v>
      </c>
      <c r="B68" s="12" t="str">
        <f>IF(入力!B26="","",入力!B26)</f>
        <v/>
      </c>
      <c r="C68" s="12"/>
      <c r="D68" s="12"/>
      <c r="E68" s="12"/>
      <c r="F68" s="12"/>
      <c r="G68" s="12"/>
      <c r="H68" s="12" t="str">
        <f>IF(入力!I26="","",入力!I26)</f>
        <v/>
      </c>
      <c r="I68" s="12" t="str">
        <f>IF(入力!G52="","",入力!G52)</f>
        <v/>
      </c>
      <c r="J68" s="12" t="str">
        <f>IF(入力!P52="","",入力!P52)</f>
        <v/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3"/>
    </row>
    <row r="69" spans="1:41">
      <c r="A69" s="11">
        <f t="shared" si="0"/>
        <v>17</v>
      </c>
      <c r="B69" s="12" t="str">
        <f>IF(入力!B28="","",入力!B28)</f>
        <v/>
      </c>
      <c r="C69" s="12"/>
      <c r="D69" s="12"/>
      <c r="E69" s="12"/>
      <c r="F69" s="12"/>
      <c r="G69" s="12"/>
      <c r="H69" s="12" t="str">
        <f>IF(入力!I28="","",入力!I28)</f>
        <v/>
      </c>
      <c r="I69" s="12" t="str">
        <f>IF(入力!G26="","",入力!G26)</f>
        <v/>
      </c>
      <c r="J69" s="12" t="str">
        <f>IF(入力!P26="","",入力!P26)</f>
        <v/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3"/>
    </row>
    <row r="70" spans="1:41">
      <c r="A70" s="11">
        <f t="shared" si="0"/>
        <v>18</v>
      </c>
      <c r="B70" s="12" t="str">
        <f>IF(入力!B30="","",入力!B30)</f>
        <v/>
      </c>
      <c r="C70" s="12"/>
      <c r="D70" s="12"/>
      <c r="E70" s="12"/>
      <c r="F70" s="12"/>
      <c r="G70" s="12"/>
      <c r="H70" s="12" t="str">
        <f>IF(入力!I30="","",入力!I30)</f>
        <v/>
      </c>
      <c r="I70" s="12" t="str">
        <f>IF(入力!G28="","",入力!G28)</f>
        <v/>
      </c>
      <c r="J70" s="12" t="str">
        <f>IF(入力!P28="","",入力!P28)</f>
        <v/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3"/>
    </row>
    <row r="71" spans="1:41">
      <c r="A71" s="11">
        <f t="shared" si="0"/>
        <v>19</v>
      </c>
      <c r="B71" s="12" t="str">
        <f>IF(入力!B32="","",入力!B32)</f>
        <v/>
      </c>
      <c r="C71" s="12"/>
      <c r="D71" s="12"/>
      <c r="E71" s="12"/>
      <c r="F71" s="12"/>
      <c r="G71" s="12"/>
      <c r="H71" s="12" t="str">
        <f>IF(入力!I32="","",入力!I32)</f>
        <v/>
      </c>
      <c r="I71" s="12" t="str">
        <f>IF(入力!G30="","",入力!G30)</f>
        <v/>
      </c>
      <c r="J71" s="12" t="str">
        <f>IF(入力!P30="","",入力!P30)</f>
        <v/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3"/>
    </row>
    <row r="72" spans="1:41">
      <c r="A72" s="11">
        <f t="shared" si="0"/>
        <v>20</v>
      </c>
      <c r="B72" s="12" t="str">
        <f>IF(入力!B34="","",入力!B34)</f>
        <v/>
      </c>
      <c r="C72" s="12"/>
      <c r="D72" s="12"/>
      <c r="E72" s="12"/>
      <c r="F72" s="12"/>
      <c r="G72" s="12"/>
      <c r="H72" s="12" t="str">
        <f>IF(入力!I34="","",入力!I34)</f>
        <v/>
      </c>
      <c r="I72" s="12" t="str">
        <f>IF(入力!G32="","",入力!G32)</f>
        <v/>
      </c>
      <c r="J72" s="12" t="str">
        <f>IF(入力!P32="","",入力!P32)</f>
        <v/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3"/>
    </row>
    <row r="73" spans="1:41">
      <c r="A73" s="11">
        <f t="shared" si="0"/>
        <v>21</v>
      </c>
      <c r="B73" s="12" t="str">
        <f>IF(入力!B36="","",入力!B36)</f>
        <v/>
      </c>
      <c r="C73" s="12"/>
      <c r="D73" s="12"/>
      <c r="E73" s="12"/>
      <c r="F73" s="12"/>
      <c r="G73" s="12"/>
      <c r="H73" s="12" t="str">
        <f>IF(入力!I36="","",入力!I36)</f>
        <v/>
      </c>
      <c r="I73" s="12" t="str">
        <f>IF(入力!G34="","",入力!G34)</f>
        <v/>
      </c>
      <c r="J73" s="12" t="str">
        <f>IF(入力!P34="","",入力!P34)</f>
        <v/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3"/>
    </row>
    <row r="74" spans="1:41">
      <c r="A74" s="11">
        <f t="shared" si="0"/>
        <v>22</v>
      </c>
      <c r="B74" s="12" t="str">
        <f>IF(入力!B38="","",入力!B38)</f>
        <v/>
      </c>
      <c r="C74" s="12"/>
      <c r="D74" s="12"/>
      <c r="E74" s="12"/>
      <c r="F74" s="12"/>
      <c r="G74" s="12"/>
      <c r="H74" s="12" t="str">
        <f>IF(入力!I38="","",入力!I38)</f>
        <v/>
      </c>
      <c r="I74" s="12" t="str">
        <f>IF(入力!G36="","",入力!G36)</f>
        <v/>
      </c>
      <c r="J74" s="12" t="str">
        <f>IF(入力!P36="","",入力!P36)</f>
        <v/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3"/>
    </row>
    <row r="75" spans="1:41">
      <c r="A75" s="11">
        <f t="shared" si="0"/>
        <v>23</v>
      </c>
      <c r="B75" s="12" t="str">
        <f>IF(入力!B40="","",入力!B40)</f>
        <v/>
      </c>
      <c r="C75" s="12"/>
      <c r="D75" s="12"/>
      <c r="E75" s="12"/>
      <c r="F75" s="12"/>
      <c r="G75" s="12"/>
      <c r="H75" s="12" t="str">
        <f>IF(入力!I40="","",入力!I40)</f>
        <v/>
      </c>
      <c r="I75" s="12" t="str">
        <f>IF(入力!G38="","",入力!G38)</f>
        <v/>
      </c>
      <c r="J75" s="12" t="str">
        <f>IF(入力!P38="","",入力!P38)</f>
        <v/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3"/>
    </row>
    <row r="76" spans="1:41">
      <c r="A76" s="11">
        <f t="shared" si="0"/>
        <v>24</v>
      </c>
      <c r="B76" s="12" t="str">
        <f>IF(入力!B42="","",入力!B42)</f>
        <v/>
      </c>
      <c r="C76" s="12"/>
      <c r="D76" s="12"/>
      <c r="E76" s="12"/>
      <c r="F76" s="12"/>
      <c r="G76" s="12"/>
      <c r="H76" s="12" t="str">
        <f>IF(入力!I42="","",入力!I42)</f>
        <v/>
      </c>
      <c r="I76" s="12" t="str">
        <f>IF(入力!G40="","",入力!G40)</f>
        <v/>
      </c>
      <c r="J76" s="12" t="str">
        <f>IF(入力!P40="","",入力!P40)</f>
        <v/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3"/>
    </row>
    <row r="77" spans="1:41">
      <c r="A77" s="11">
        <f t="shared" si="0"/>
        <v>25</v>
      </c>
      <c r="B77" s="12" t="str">
        <f>IF(入力!B44="","",入力!B44)</f>
        <v/>
      </c>
      <c r="C77" s="12"/>
      <c r="D77" s="12"/>
      <c r="E77" s="12"/>
      <c r="F77" s="12"/>
      <c r="G77" s="12"/>
      <c r="H77" s="12" t="str">
        <f>IF(入力!I44="","",入力!I44)</f>
        <v/>
      </c>
      <c r="I77" s="12" t="str">
        <f>IF(入力!G42="","",入力!G42)</f>
        <v/>
      </c>
      <c r="J77" s="12" t="str">
        <f>IF(入力!P42="","",入力!P42)</f>
        <v/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3"/>
    </row>
    <row r="78" spans="1:41">
      <c r="A78" s="11">
        <f t="shared" si="0"/>
        <v>26</v>
      </c>
      <c r="B78" s="12" t="str">
        <f>IF(入力!B46="","",入力!B46)</f>
        <v/>
      </c>
      <c r="C78" s="12"/>
      <c r="D78" s="12"/>
      <c r="E78" s="12"/>
      <c r="F78" s="12"/>
      <c r="G78" s="12"/>
      <c r="H78" s="12" t="str">
        <f>IF(入力!I46="","",入力!I46)</f>
        <v/>
      </c>
      <c r="I78" s="12" t="str">
        <f>IF(入力!G44="","",入力!G44)</f>
        <v/>
      </c>
      <c r="J78" s="12" t="str">
        <f>IF(入力!P44="","",入力!P44)</f>
        <v/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3"/>
    </row>
    <row r="79" spans="1:41">
      <c r="A79" s="11">
        <f t="shared" si="0"/>
        <v>27</v>
      </c>
      <c r="B79" s="12" t="str">
        <f>IF(入力!B48="","",入力!B48)</f>
        <v/>
      </c>
      <c r="C79" s="12"/>
      <c r="D79" s="12"/>
      <c r="E79" s="12"/>
      <c r="F79" s="12"/>
      <c r="G79" s="12"/>
      <c r="H79" s="12" t="str">
        <f>IF(入力!I48="","",入力!I48)</f>
        <v/>
      </c>
      <c r="I79" s="12" t="str">
        <f>IF(入力!G46="","",入力!G46)</f>
        <v/>
      </c>
      <c r="J79" s="12" t="str">
        <f>IF(入力!P46="","",入力!P46)</f>
        <v/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3"/>
    </row>
    <row r="80" spans="1:41">
      <c r="A80" s="11">
        <f t="shared" si="0"/>
        <v>28</v>
      </c>
      <c r="B80" s="12" t="str">
        <f>IF(入力!B50="","",入力!B50)</f>
        <v/>
      </c>
      <c r="C80" s="12"/>
      <c r="D80" s="12"/>
      <c r="E80" s="12"/>
      <c r="F80" s="12"/>
      <c r="G80" s="12"/>
      <c r="H80" s="12" t="str">
        <f>IF(入力!I50="","",入力!I50)</f>
        <v/>
      </c>
      <c r="I80" s="12" t="str">
        <f>IF(入力!G48="","",入力!G48)</f>
        <v/>
      </c>
      <c r="J80" s="12" t="str">
        <f>IF(入力!P48="","",入力!P48)</f>
        <v/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3"/>
    </row>
    <row r="81" spans="1:41">
      <c r="A81" s="11">
        <f t="shared" si="0"/>
        <v>29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3"/>
    </row>
    <row r="82" spans="1:41">
      <c r="A82" s="11">
        <f t="shared" si="0"/>
        <v>30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3"/>
    </row>
    <row r="83" spans="1:41">
      <c r="A83" s="11">
        <f t="shared" si="0"/>
        <v>31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3"/>
    </row>
    <row r="84" spans="1:41">
      <c r="A84" s="11">
        <f t="shared" si="0"/>
        <v>32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3"/>
    </row>
    <row r="85" spans="1:41">
      <c r="A85" s="11">
        <f t="shared" si="0"/>
        <v>33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3"/>
    </row>
    <row r="86" spans="1:41">
      <c r="A86" s="11">
        <f t="shared" si="0"/>
        <v>34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3"/>
    </row>
    <row r="87" spans="1:41">
      <c r="A87" s="11">
        <f t="shared" si="0"/>
        <v>35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3"/>
    </row>
    <row r="88" spans="1:41">
      <c r="A88" s="11">
        <f t="shared" si="0"/>
        <v>36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3"/>
    </row>
    <row r="89" spans="1:41">
      <c r="A89" s="11">
        <f t="shared" si="0"/>
        <v>37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3"/>
    </row>
    <row r="90" spans="1:41">
      <c r="A90" s="11">
        <f t="shared" si="0"/>
        <v>38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3"/>
    </row>
    <row r="91" spans="1:41">
      <c r="A91" s="11">
        <f t="shared" si="0"/>
        <v>39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3"/>
    </row>
    <row r="92" spans="1:41">
      <c r="A92" s="11">
        <f t="shared" si="0"/>
        <v>40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3"/>
    </row>
    <row r="93" spans="1:41">
      <c r="A93" s="11">
        <f t="shared" si="0"/>
        <v>41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3"/>
    </row>
    <row r="94" spans="1:41">
      <c r="A94" s="11">
        <f t="shared" si="0"/>
        <v>42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3"/>
    </row>
    <row r="95" spans="1:41">
      <c r="A95" s="11">
        <f t="shared" si="0"/>
        <v>43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3"/>
    </row>
    <row r="96" spans="1:41">
      <c r="A96" s="11">
        <f t="shared" si="0"/>
        <v>44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3"/>
    </row>
    <row r="97" spans="1:41">
      <c r="A97" s="11">
        <f t="shared" si="0"/>
        <v>45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3"/>
    </row>
    <row r="98" spans="1:41">
      <c r="A98" s="11">
        <f t="shared" si="0"/>
        <v>46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3"/>
    </row>
    <row r="99" spans="1:41">
      <c r="A99" s="11">
        <f t="shared" si="0"/>
        <v>47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3"/>
    </row>
    <row r="100" spans="1:41">
      <c r="A100" s="11">
        <f t="shared" si="0"/>
        <v>48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3"/>
    </row>
    <row r="101" spans="1:41">
      <c r="A101" s="11">
        <f t="shared" si="0"/>
        <v>49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3"/>
    </row>
    <row r="102" spans="1:41">
      <c r="A102" s="11">
        <f t="shared" si="0"/>
        <v>50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3"/>
    </row>
    <row r="103" spans="1:41">
      <c r="A103" s="11">
        <f t="shared" si="0"/>
        <v>51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3"/>
    </row>
    <row r="104" spans="1:41">
      <c r="A104" s="11">
        <f t="shared" si="0"/>
        <v>52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3"/>
    </row>
    <row r="105" spans="1:41">
      <c r="A105" s="11">
        <f t="shared" si="0"/>
        <v>53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3"/>
    </row>
    <row r="106" spans="1:41">
      <c r="A106" s="11">
        <f t="shared" si="0"/>
        <v>54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3"/>
    </row>
    <row r="107" spans="1:41">
      <c r="A107" s="11">
        <f t="shared" si="0"/>
        <v>55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3"/>
    </row>
    <row r="108" spans="1:41">
      <c r="A108" s="11">
        <f t="shared" si="0"/>
        <v>56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3"/>
    </row>
    <row r="109" spans="1:41">
      <c r="A109" s="11">
        <f t="shared" si="0"/>
        <v>57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3"/>
    </row>
    <row r="110" spans="1:41">
      <c r="A110" s="11">
        <f t="shared" si="0"/>
        <v>58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3"/>
    </row>
    <row r="111" spans="1:41">
      <c r="A111" s="11">
        <f t="shared" si="0"/>
        <v>59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3"/>
    </row>
    <row r="112" spans="1:41">
      <c r="A112" s="11">
        <f t="shared" si="0"/>
        <v>60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3"/>
    </row>
    <row r="113" spans="1:41">
      <c r="A113" s="11">
        <f t="shared" si="0"/>
        <v>61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3"/>
    </row>
    <row r="114" spans="1:41">
      <c r="A114" s="11">
        <f t="shared" si="0"/>
        <v>62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3"/>
    </row>
    <row r="115" spans="1:41">
      <c r="A115" s="11">
        <f t="shared" si="0"/>
        <v>63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3"/>
    </row>
    <row r="116" spans="1:41">
      <c r="A116" s="11">
        <f t="shared" si="0"/>
        <v>64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3"/>
    </row>
    <row r="117" spans="1:41">
      <c r="A117" s="11">
        <f t="shared" si="0"/>
        <v>65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3"/>
    </row>
    <row r="118" spans="1:41">
      <c r="A118" s="11">
        <f t="shared" si="0"/>
        <v>66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3"/>
    </row>
    <row r="119" spans="1:41">
      <c r="A119" s="11">
        <f t="shared" ref="A119:A182" si="1">A118+1</f>
        <v>67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3"/>
    </row>
    <row r="120" spans="1:41">
      <c r="A120" s="11">
        <f t="shared" si="1"/>
        <v>68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3"/>
    </row>
    <row r="121" spans="1:41">
      <c r="A121" s="11">
        <f t="shared" si="1"/>
        <v>69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3"/>
    </row>
    <row r="122" spans="1:41">
      <c r="A122" s="11">
        <f t="shared" si="1"/>
        <v>70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3"/>
    </row>
    <row r="123" spans="1:41">
      <c r="A123" s="11">
        <f t="shared" si="1"/>
        <v>71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3"/>
    </row>
    <row r="124" spans="1:41">
      <c r="A124" s="11">
        <f t="shared" si="1"/>
        <v>72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3"/>
    </row>
    <row r="125" spans="1:41">
      <c r="A125" s="11">
        <f t="shared" si="1"/>
        <v>73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3"/>
    </row>
    <row r="126" spans="1:41">
      <c r="A126" s="11">
        <f t="shared" si="1"/>
        <v>74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3"/>
    </row>
    <row r="127" spans="1:41">
      <c r="A127" s="11">
        <f t="shared" si="1"/>
        <v>75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3"/>
    </row>
    <row r="128" spans="1:41">
      <c r="A128" s="11">
        <f t="shared" si="1"/>
        <v>76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3"/>
    </row>
    <row r="129" spans="1:41">
      <c r="A129" s="11">
        <f t="shared" si="1"/>
        <v>77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3"/>
    </row>
    <row r="130" spans="1:41">
      <c r="A130" s="11">
        <f t="shared" si="1"/>
        <v>78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3"/>
    </row>
    <row r="131" spans="1:41">
      <c r="A131" s="11">
        <f t="shared" si="1"/>
        <v>79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3"/>
    </row>
    <row r="132" spans="1:41">
      <c r="A132" s="11">
        <f t="shared" si="1"/>
        <v>80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3"/>
    </row>
    <row r="133" spans="1:41">
      <c r="A133" s="11">
        <f t="shared" si="1"/>
        <v>81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3"/>
    </row>
    <row r="134" spans="1:41">
      <c r="A134" s="11">
        <f t="shared" si="1"/>
        <v>82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3"/>
    </row>
    <row r="135" spans="1:41">
      <c r="A135" s="11">
        <f t="shared" si="1"/>
        <v>83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3"/>
    </row>
    <row r="136" spans="1:41">
      <c r="A136" s="11">
        <f t="shared" si="1"/>
        <v>84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3"/>
    </row>
    <row r="137" spans="1:41">
      <c r="A137" s="11">
        <f t="shared" si="1"/>
        <v>85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3"/>
    </row>
    <row r="138" spans="1:41">
      <c r="A138" s="11">
        <f t="shared" si="1"/>
        <v>86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3"/>
    </row>
    <row r="139" spans="1:41">
      <c r="A139" s="11">
        <f t="shared" si="1"/>
        <v>87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3"/>
    </row>
    <row r="140" spans="1:41">
      <c r="A140" s="11">
        <f t="shared" si="1"/>
        <v>88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3"/>
    </row>
    <row r="141" spans="1:41">
      <c r="A141" s="11">
        <f t="shared" si="1"/>
        <v>89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3"/>
    </row>
    <row r="142" spans="1:41">
      <c r="A142" s="11">
        <f t="shared" si="1"/>
        <v>90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3"/>
    </row>
    <row r="143" spans="1:41">
      <c r="A143" s="11">
        <f t="shared" si="1"/>
        <v>91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3"/>
    </row>
    <row r="144" spans="1:41">
      <c r="A144" s="11">
        <f t="shared" si="1"/>
        <v>92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3"/>
    </row>
    <row r="145" spans="1:41">
      <c r="A145" s="11">
        <f t="shared" si="1"/>
        <v>93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3"/>
    </row>
    <row r="146" spans="1:41">
      <c r="A146" s="11">
        <f t="shared" si="1"/>
        <v>94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3"/>
    </row>
    <row r="147" spans="1:41">
      <c r="A147" s="11">
        <f t="shared" si="1"/>
        <v>95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3"/>
    </row>
    <row r="148" spans="1:41">
      <c r="A148" s="11">
        <f t="shared" si="1"/>
        <v>96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3"/>
    </row>
    <row r="149" spans="1:41">
      <c r="A149" s="11">
        <f t="shared" si="1"/>
        <v>97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3"/>
    </row>
    <row r="150" spans="1:41">
      <c r="A150" s="11">
        <f t="shared" si="1"/>
        <v>98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3"/>
    </row>
    <row r="151" spans="1:41">
      <c r="A151" s="11">
        <f t="shared" si="1"/>
        <v>99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3"/>
    </row>
    <row r="152" spans="1:41">
      <c r="A152" s="11">
        <f t="shared" si="1"/>
        <v>100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3"/>
    </row>
    <row r="153" spans="1:41">
      <c r="A153" s="11">
        <f t="shared" si="1"/>
        <v>101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3"/>
    </row>
    <row r="154" spans="1:41">
      <c r="A154" s="11">
        <f t="shared" si="1"/>
        <v>102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3"/>
    </row>
    <row r="155" spans="1:41">
      <c r="A155" s="11">
        <f t="shared" si="1"/>
        <v>103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3"/>
    </row>
    <row r="156" spans="1:41">
      <c r="A156" s="11">
        <f t="shared" si="1"/>
        <v>104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3"/>
    </row>
    <row r="157" spans="1:41">
      <c r="A157" s="11">
        <f t="shared" si="1"/>
        <v>105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3"/>
    </row>
    <row r="158" spans="1:41">
      <c r="A158" s="11">
        <f t="shared" si="1"/>
        <v>106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3"/>
    </row>
    <row r="159" spans="1:41">
      <c r="A159" s="11">
        <f t="shared" si="1"/>
        <v>107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3"/>
    </row>
    <row r="160" spans="1:41">
      <c r="A160" s="11">
        <f t="shared" si="1"/>
        <v>108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3"/>
    </row>
    <row r="161" spans="1:41">
      <c r="A161" s="11">
        <f t="shared" si="1"/>
        <v>109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3"/>
    </row>
    <row r="162" spans="1:41">
      <c r="A162" s="11">
        <f t="shared" si="1"/>
        <v>110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3"/>
    </row>
    <row r="163" spans="1:41">
      <c r="A163" s="11">
        <f t="shared" si="1"/>
        <v>111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3"/>
    </row>
    <row r="164" spans="1:41">
      <c r="A164" s="11">
        <f t="shared" si="1"/>
        <v>112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3"/>
    </row>
    <row r="165" spans="1:41">
      <c r="A165" s="11">
        <f t="shared" si="1"/>
        <v>113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3"/>
    </row>
    <row r="166" spans="1:41">
      <c r="A166" s="11">
        <f t="shared" si="1"/>
        <v>114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3"/>
    </row>
    <row r="167" spans="1:41">
      <c r="A167" s="11">
        <f t="shared" si="1"/>
        <v>115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3"/>
    </row>
    <row r="168" spans="1:41">
      <c r="A168" s="11">
        <f t="shared" si="1"/>
        <v>116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3"/>
    </row>
    <row r="169" spans="1:41">
      <c r="A169" s="11">
        <f t="shared" si="1"/>
        <v>117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3"/>
    </row>
    <row r="170" spans="1:41">
      <c r="A170" s="11">
        <f t="shared" si="1"/>
        <v>118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3"/>
    </row>
    <row r="171" spans="1:41">
      <c r="A171" s="11">
        <f t="shared" si="1"/>
        <v>119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3"/>
    </row>
    <row r="172" spans="1:41">
      <c r="A172" s="11">
        <f t="shared" si="1"/>
        <v>120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3"/>
    </row>
    <row r="173" spans="1:41">
      <c r="A173" s="11">
        <f t="shared" si="1"/>
        <v>121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3"/>
    </row>
    <row r="174" spans="1:41">
      <c r="A174" s="11">
        <f t="shared" si="1"/>
        <v>122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3"/>
    </row>
    <row r="175" spans="1:41">
      <c r="A175" s="11">
        <f t="shared" si="1"/>
        <v>123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3"/>
    </row>
    <row r="176" spans="1:41">
      <c r="A176" s="11">
        <f t="shared" si="1"/>
        <v>124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3"/>
    </row>
    <row r="177" spans="1:41">
      <c r="A177" s="11">
        <f t="shared" si="1"/>
        <v>125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3"/>
    </row>
    <row r="178" spans="1:41">
      <c r="A178" s="11">
        <f t="shared" si="1"/>
        <v>126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3"/>
    </row>
    <row r="179" spans="1:41">
      <c r="A179" s="11">
        <f t="shared" si="1"/>
        <v>127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3"/>
    </row>
    <row r="180" spans="1:41">
      <c r="A180" s="11">
        <f t="shared" si="1"/>
        <v>128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3"/>
    </row>
    <row r="181" spans="1:41">
      <c r="A181" s="11">
        <f t="shared" si="1"/>
        <v>129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3"/>
    </row>
    <row r="182" spans="1:41">
      <c r="A182" s="11">
        <f t="shared" si="1"/>
        <v>130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3"/>
    </row>
    <row r="183" spans="1:41">
      <c r="A183" s="11">
        <f t="shared" ref="A183:A246" si="2">A182+1</f>
        <v>131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3"/>
    </row>
    <row r="184" spans="1:41">
      <c r="A184" s="11">
        <f t="shared" si="2"/>
        <v>132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3"/>
    </row>
    <row r="185" spans="1:41">
      <c r="A185" s="11">
        <f t="shared" si="2"/>
        <v>133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3"/>
    </row>
    <row r="186" spans="1:41">
      <c r="A186" s="11">
        <f t="shared" si="2"/>
        <v>134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3"/>
    </row>
    <row r="187" spans="1:41">
      <c r="A187" s="11">
        <f t="shared" si="2"/>
        <v>135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3"/>
    </row>
    <row r="188" spans="1:41">
      <c r="A188" s="11">
        <f t="shared" si="2"/>
        <v>136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3"/>
    </row>
    <row r="189" spans="1:41">
      <c r="A189" s="11">
        <f t="shared" si="2"/>
        <v>137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3"/>
    </row>
    <row r="190" spans="1:41">
      <c r="A190" s="11">
        <f t="shared" si="2"/>
        <v>138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3"/>
    </row>
    <row r="191" spans="1:41">
      <c r="A191" s="11">
        <f t="shared" si="2"/>
        <v>139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3"/>
    </row>
    <row r="192" spans="1:41">
      <c r="A192" s="11">
        <f t="shared" si="2"/>
        <v>140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3"/>
    </row>
    <row r="193" spans="1:41">
      <c r="A193" s="11">
        <f t="shared" si="2"/>
        <v>141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3"/>
    </row>
    <row r="194" spans="1:41">
      <c r="A194" s="11">
        <f t="shared" si="2"/>
        <v>142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3"/>
    </row>
    <row r="195" spans="1:41">
      <c r="A195" s="11">
        <f t="shared" si="2"/>
        <v>143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3"/>
    </row>
    <row r="196" spans="1:41">
      <c r="A196" s="11">
        <f t="shared" si="2"/>
        <v>144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3"/>
    </row>
    <row r="197" spans="1:41">
      <c r="A197" s="11">
        <f t="shared" si="2"/>
        <v>145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3"/>
    </row>
    <row r="198" spans="1:41">
      <c r="A198" s="11">
        <f t="shared" si="2"/>
        <v>146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3"/>
    </row>
    <row r="199" spans="1:41">
      <c r="A199" s="11">
        <f t="shared" si="2"/>
        <v>147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3"/>
    </row>
    <row r="200" spans="1:41">
      <c r="A200" s="11">
        <f t="shared" si="2"/>
        <v>148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3"/>
    </row>
    <row r="201" spans="1:41">
      <c r="A201" s="11">
        <f t="shared" si="2"/>
        <v>149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3"/>
    </row>
    <row r="202" spans="1:41">
      <c r="A202" s="11">
        <f t="shared" si="2"/>
        <v>150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3"/>
    </row>
    <row r="203" spans="1:41">
      <c r="A203" s="11">
        <f t="shared" si="2"/>
        <v>151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3"/>
    </row>
    <row r="204" spans="1:41">
      <c r="A204" s="11">
        <f t="shared" si="2"/>
        <v>152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3"/>
    </row>
    <row r="205" spans="1:41">
      <c r="A205" s="11">
        <f t="shared" si="2"/>
        <v>153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3"/>
    </row>
    <row r="206" spans="1:41">
      <c r="A206" s="11">
        <f t="shared" si="2"/>
        <v>154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3"/>
    </row>
    <row r="207" spans="1:41">
      <c r="A207" s="11">
        <f t="shared" si="2"/>
        <v>155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3"/>
    </row>
    <row r="208" spans="1:41">
      <c r="A208" s="11">
        <f t="shared" si="2"/>
        <v>156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3"/>
    </row>
    <row r="209" spans="1:41">
      <c r="A209" s="11">
        <f t="shared" si="2"/>
        <v>157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3"/>
    </row>
    <row r="210" spans="1:41">
      <c r="A210" s="11">
        <f t="shared" si="2"/>
        <v>158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3"/>
    </row>
    <row r="211" spans="1:41">
      <c r="A211" s="11">
        <f t="shared" si="2"/>
        <v>159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3"/>
    </row>
    <row r="212" spans="1:41">
      <c r="A212" s="11">
        <f t="shared" si="2"/>
        <v>160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3"/>
    </row>
    <row r="213" spans="1:41">
      <c r="A213" s="11">
        <f t="shared" si="2"/>
        <v>161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3"/>
    </row>
    <row r="214" spans="1:41">
      <c r="A214" s="11">
        <f t="shared" si="2"/>
        <v>162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3"/>
    </row>
    <row r="215" spans="1:41">
      <c r="A215" s="11">
        <f t="shared" si="2"/>
        <v>163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3"/>
    </row>
    <row r="216" spans="1:41">
      <c r="A216" s="11">
        <f t="shared" si="2"/>
        <v>164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3"/>
    </row>
    <row r="217" spans="1:41">
      <c r="A217" s="11">
        <f t="shared" si="2"/>
        <v>165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3"/>
    </row>
    <row r="218" spans="1:41">
      <c r="A218" s="11">
        <f t="shared" si="2"/>
        <v>166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3"/>
    </row>
    <row r="219" spans="1:41">
      <c r="A219" s="11">
        <f t="shared" si="2"/>
        <v>167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3"/>
    </row>
    <row r="220" spans="1:41">
      <c r="A220" s="11">
        <f t="shared" si="2"/>
        <v>168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3"/>
    </row>
    <row r="221" spans="1:41">
      <c r="A221" s="11">
        <f t="shared" si="2"/>
        <v>169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3"/>
    </row>
    <row r="222" spans="1:41">
      <c r="A222" s="11">
        <f t="shared" si="2"/>
        <v>170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3"/>
    </row>
    <row r="223" spans="1:41">
      <c r="A223" s="11">
        <f t="shared" si="2"/>
        <v>171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3"/>
    </row>
    <row r="224" spans="1:41">
      <c r="A224" s="11">
        <f t="shared" si="2"/>
        <v>172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3"/>
    </row>
    <row r="225" spans="1:41">
      <c r="A225" s="11">
        <f t="shared" si="2"/>
        <v>173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3"/>
    </row>
    <row r="226" spans="1:41">
      <c r="A226" s="11">
        <f t="shared" si="2"/>
        <v>174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3"/>
    </row>
    <row r="227" spans="1:41">
      <c r="A227" s="11">
        <f t="shared" si="2"/>
        <v>175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3"/>
    </row>
    <row r="228" spans="1:41">
      <c r="A228" s="11">
        <f t="shared" si="2"/>
        <v>176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3"/>
    </row>
    <row r="229" spans="1:41">
      <c r="A229" s="11">
        <f t="shared" si="2"/>
        <v>177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3"/>
    </row>
    <row r="230" spans="1:41">
      <c r="A230" s="11">
        <f t="shared" si="2"/>
        <v>178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3"/>
    </row>
    <row r="231" spans="1:41">
      <c r="A231" s="11">
        <f t="shared" si="2"/>
        <v>179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3"/>
    </row>
    <row r="232" spans="1:41">
      <c r="A232" s="11">
        <f t="shared" si="2"/>
        <v>180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3"/>
    </row>
    <row r="233" spans="1:41">
      <c r="A233" s="11">
        <f t="shared" si="2"/>
        <v>181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3"/>
    </row>
    <row r="234" spans="1:41">
      <c r="A234" s="11">
        <f t="shared" si="2"/>
        <v>182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3"/>
    </row>
    <row r="235" spans="1:41">
      <c r="A235" s="11">
        <f t="shared" si="2"/>
        <v>183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3"/>
    </row>
    <row r="236" spans="1:41">
      <c r="A236" s="11">
        <f t="shared" si="2"/>
        <v>184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3"/>
    </row>
    <row r="237" spans="1:41">
      <c r="A237" s="11">
        <f t="shared" si="2"/>
        <v>185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3"/>
    </row>
    <row r="238" spans="1:41">
      <c r="A238" s="11">
        <f t="shared" si="2"/>
        <v>186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3"/>
    </row>
    <row r="239" spans="1:41">
      <c r="A239" s="11">
        <f t="shared" si="2"/>
        <v>187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3"/>
    </row>
    <row r="240" spans="1:41">
      <c r="A240" s="11">
        <f t="shared" si="2"/>
        <v>188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3"/>
    </row>
    <row r="241" spans="1:41">
      <c r="A241" s="11">
        <f t="shared" si="2"/>
        <v>189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3"/>
    </row>
    <row r="242" spans="1:41">
      <c r="A242" s="11">
        <f t="shared" si="2"/>
        <v>190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3"/>
    </row>
    <row r="243" spans="1:41">
      <c r="A243" s="11">
        <f t="shared" si="2"/>
        <v>191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3"/>
    </row>
    <row r="244" spans="1:41">
      <c r="A244" s="11">
        <f t="shared" si="2"/>
        <v>192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3"/>
    </row>
    <row r="245" spans="1:41">
      <c r="A245" s="11">
        <f t="shared" si="2"/>
        <v>193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3"/>
    </row>
    <row r="246" spans="1:41">
      <c r="A246" s="11">
        <f t="shared" si="2"/>
        <v>194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3"/>
    </row>
    <row r="247" spans="1:41">
      <c r="A247" s="11">
        <f t="shared" ref="A247:A310" si="3">A246+1</f>
        <v>195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3"/>
    </row>
    <row r="248" spans="1:41">
      <c r="A248" s="11">
        <f t="shared" si="3"/>
        <v>196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3"/>
    </row>
    <row r="249" spans="1:41">
      <c r="A249" s="11">
        <f t="shared" si="3"/>
        <v>197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3"/>
    </row>
    <row r="250" spans="1:41">
      <c r="A250" s="11">
        <f t="shared" si="3"/>
        <v>198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3"/>
    </row>
    <row r="251" spans="1:41">
      <c r="A251" s="11">
        <f t="shared" si="3"/>
        <v>199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3"/>
    </row>
    <row r="252" spans="1:41">
      <c r="A252" s="11">
        <f t="shared" si="3"/>
        <v>200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3"/>
    </row>
    <row r="253" spans="1:41">
      <c r="A253" s="11">
        <f t="shared" si="3"/>
        <v>201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3"/>
    </row>
    <row r="254" spans="1:41">
      <c r="A254" s="11">
        <f t="shared" si="3"/>
        <v>202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3"/>
    </row>
    <row r="255" spans="1:41">
      <c r="A255" s="11">
        <f t="shared" si="3"/>
        <v>203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3"/>
    </row>
    <row r="256" spans="1:41">
      <c r="A256" s="11">
        <f t="shared" si="3"/>
        <v>204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3"/>
    </row>
    <row r="257" spans="1:41">
      <c r="A257" s="11">
        <f t="shared" si="3"/>
        <v>205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3"/>
    </row>
    <row r="258" spans="1:41">
      <c r="A258" s="11">
        <f t="shared" si="3"/>
        <v>206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3"/>
    </row>
    <row r="259" spans="1:41">
      <c r="A259" s="11">
        <f t="shared" si="3"/>
        <v>207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3"/>
    </row>
    <row r="260" spans="1:41">
      <c r="A260" s="11">
        <f t="shared" si="3"/>
        <v>208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3"/>
    </row>
    <row r="261" spans="1:41">
      <c r="A261" s="11">
        <f t="shared" si="3"/>
        <v>209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3"/>
    </row>
    <row r="262" spans="1:41">
      <c r="A262" s="11">
        <f t="shared" si="3"/>
        <v>210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3"/>
    </row>
    <row r="263" spans="1:41">
      <c r="A263" s="11">
        <f t="shared" si="3"/>
        <v>211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3"/>
    </row>
    <row r="264" spans="1:41">
      <c r="A264" s="11">
        <f t="shared" si="3"/>
        <v>212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3"/>
    </row>
    <row r="265" spans="1:41">
      <c r="A265" s="11">
        <f t="shared" si="3"/>
        <v>213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3"/>
    </row>
    <row r="266" spans="1:41">
      <c r="A266" s="11">
        <f t="shared" si="3"/>
        <v>214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3"/>
    </row>
    <row r="267" spans="1:41">
      <c r="A267" s="11">
        <f t="shared" si="3"/>
        <v>215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3"/>
    </row>
    <row r="268" spans="1:41">
      <c r="A268" s="11">
        <f t="shared" si="3"/>
        <v>216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3"/>
    </row>
    <row r="269" spans="1:41">
      <c r="A269" s="11">
        <f t="shared" si="3"/>
        <v>217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3"/>
    </row>
    <row r="270" spans="1:41">
      <c r="A270" s="11">
        <f t="shared" si="3"/>
        <v>218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3"/>
    </row>
    <row r="271" spans="1:41">
      <c r="A271" s="11">
        <f t="shared" si="3"/>
        <v>219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3"/>
    </row>
    <row r="272" spans="1:41">
      <c r="A272" s="11">
        <f t="shared" si="3"/>
        <v>220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3"/>
    </row>
    <row r="273" spans="1:41">
      <c r="A273" s="11">
        <f t="shared" si="3"/>
        <v>221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3"/>
    </row>
    <row r="274" spans="1:41">
      <c r="A274" s="11">
        <f t="shared" si="3"/>
        <v>222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3"/>
    </row>
    <row r="275" spans="1:41">
      <c r="A275" s="11">
        <f t="shared" si="3"/>
        <v>223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3"/>
    </row>
    <row r="276" spans="1:41">
      <c r="A276" s="11">
        <f t="shared" si="3"/>
        <v>224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3"/>
    </row>
    <row r="277" spans="1:41">
      <c r="A277" s="11">
        <f t="shared" si="3"/>
        <v>225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3"/>
    </row>
    <row r="278" spans="1:41">
      <c r="A278" s="11">
        <f t="shared" si="3"/>
        <v>226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3"/>
    </row>
    <row r="279" spans="1:41">
      <c r="A279" s="11">
        <f t="shared" si="3"/>
        <v>227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3"/>
    </row>
    <row r="280" spans="1:41">
      <c r="A280" s="11">
        <f t="shared" si="3"/>
        <v>228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3"/>
    </row>
    <row r="281" spans="1:41">
      <c r="A281" s="11">
        <f t="shared" si="3"/>
        <v>229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3"/>
    </row>
    <row r="282" spans="1:41">
      <c r="A282" s="11">
        <f t="shared" si="3"/>
        <v>230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3"/>
    </row>
    <row r="283" spans="1:41">
      <c r="A283" s="11">
        <f t="shared" si="3"/>
        <v>231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3"/>
    </row>
    <row r="284" spans="1:41">
      <c r="A284" s="11">
        <f t="shared" si="3"/>
        <v>232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3"/>
    </row>
    <row r="285" spans="1:41">
      <c r="A285" s="11">
        <f t="shared" si="3"/>
        <v>233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3"/>
    </row>
    <row r="286" spans="1:41">
      <c r="A286" s="11">
        <f t="shared" si="3"/>
        <v>234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3"/>
    </row>
    <row r="287" spans="1:41">
      <c r="A287" s="11">
        <f t="shared" si="3"/>
        <v>235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3"/>
    </row>
    <row r="288" spans="1:41">
      <c r="A288" s="11">
        <f t="shared" si="3"/>
        <v>236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3"/>
    </row>
    <row r="289" spans="1:41">
      <c r="A289" s="11">
        <f t="shared" si="3"/>
        <v>237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3"/>
    </row>
    <row r="290" spans="1:41">
      <c r="A290" s="11">
        <f t="shared" si="3"/>
        <v>238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3"/>
    </row>
    <row r="291" spans="1:41">
      <c r="A291" s="11">
        <f t="shared" si="3"/>
        <v>239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3"/>
    </row>
    <row r="292" spans="1:41">
      <c r="A292" s="11">
        <f t="shared" si="3"/>
        <v>240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3"/>
    </row>
    <row r="293" spans="1:41">
      <c r="A293" s="11">
        <f t="shared" si="3"/>
        <v>241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3"/>
    </row>
    <row r="294" spans="1:41">
      <c r="A294" s="11">
        <f t="shared" si="3"/>
        <v>242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3"/>
    </row>
    <row r="295" spans="1:41">
      <c r="A295" s="11">
        <f t="shared" si="3"/>
        <v>243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3"/>
    </row>
    <row r="296" spans="1:41">
      <c r="A296" s="11">
        <f t="shared" si="3"/>
        <v>244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3"/>
    </row>
    <row r="297" spans="1:41">
      <c r="A297" s="11">
        <f t="shared" si="3"/>
        <v>245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3"/>
    </row>
    <row r="298" spans="1:41">
      <c r="A298" s="11">
        <f t="shared" si="3"/>
        <v>246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3"/>
    </row>
    <row r="299" spans="1:41">
      <c r="A299" s="11">
        <f t="shared" si="3"/>
        <v>247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3"/>
    </row>
    <row r="300" spans="1:41">
      <c r="A300" s="11">
        <f t="shared" si="3"/>
        <v>248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3"/>
    </row>
    <row r="301" spans="1:41">
      <c r="A301" s="11">
        <f t="shared" si="3"/>
        <v>249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3"/>
    </row>
    <row r="302" spans="1:41">
      <c r="A302" s="11">
        <f t="shared" si="3"/>
        <v>250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3"/>
    </row>
    <row r="303" spans="1:41">
      <c r="A303" s="11">
        <f t="shared" si="3"/>
        <v>251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3"/>
    </row>
    <row r="304" spans="1:41">
      <c r="A304" s="11">
        <f t="shared" si="3"/>
        <v>252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3"/>
    </row>
    <row r="305" spans="1:41">
      <c r="A305" s="11">
        <f t="shared" si="3"/>
        <v>253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3"/>
    </row>
    <row r="306" spans="1:41">
      <c r="A306" s="11">
        <f t="shared" si="3"/>
        <v>254</v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3"/>
    </row>
    <row r="307" spans="1:41">
      <c r="A307" s="11">
        <f t="shared" si="3"/>
        <v>255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3"/>
    </row>
    <row r="308" spans="1:41">
      <c r="A308" s="11">
        <f t="shared" si="3"/>
        <v>256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3"/>
    </row>
    <row r="309" spans="1:41">
      <c r="A309" s="11">
        <f t="shared" si="3"/>
        <v>257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3"/>
    </row>
    <row r="310" spans="1:41">
      <c r="A310" s="11">
        <f t="shared" si="3"/>
        <v>258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3"/>
    </row>
    <row r="311" spans="1:41">
      <c r="A311" s="11">
        <f t="shared" ref="A311:A352" si="4">A310+1</f>
        <v>259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3"/>
    </row>
    <row r="312" spans="1:41">
      <c r="A312" s="11">
        <f t="shared" si="4"/>
        <v>260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3"/>
    </row>
    <row r="313" spans="1:41">
      <c r="A313" s="11">
        <f t="shared" si="4"/>
        <v>261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3"/>
    </row>
    <row r="314" spans="1:41">
      <c r="A314" s="11">
        <f t="shared" si="4"/>
        <v>262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3"/>
    </row>
    <row r="315" spans="1:41">
      <c r="A315" s="11">
        <f t="shared" si="4"/>
        <v>263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3"/>
    </row>
    <row r="316" spans="1:41">
      <c r="A316" s="11">
        <f t="shared" si="4"/>
        <v>264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3"/>
    </row>
    <row r="317" spans="1:41">
      <c r="A317" s="11">
        <f t="shared" si="4"/>
        <v>265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3"/>
    </row>
    <row r="318" spans="1:41">
      <c r="A318" s="11">
        <f t="shared" si="4"/>
        <v>266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3"/>
    </row>
    <row r="319" spans="1:41">
      <c r="A319" s="11">
        <f t="shared" si="4"/>
        <v>267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3"/>
    </row>
    <row r="320" spans="1:41">
      <c r="A320" s="11">
        <f t="shared" si="4"/>
        <v>268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3"/>
    </row>
    <row r="321" spans="1:41">
      <c r="A321" s="11">
        <f t="shared" si="4"/>
        <v>269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3"/>
    </row>
    <row r="322" spans="1:41">
      <c r="A322" s="11">
        <f t="shared" si="4"/>
        <v>270</v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3"/>
    </row>
    <row r="323" spans="1:41">
      <c r="A323" s="11">
        <f t="shared" si="4"/>
        <v>271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3"/>
    </row>
    <row r="324" spans="1:41">
      <c r="A324" s="11">
        <f t="shared" si="4"/>
        <v>272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3"/>
    </row>
    <row r="325" spans="1:41">
      <c r="A325" s="11">
        <f t="shared" si="4"/>
        <v>273</v>
      </c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3"/>
    </row>
    <row r="326" spans="1:41">
      <c r="A326" s="11">
        <f t="shared" si="4"/>
        <v>274</v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3"/>
    </row>
    <row r="327" spans="1:41">
      <c r="A327" s="11">
        <f t="shared" si="4"/>
        <v>275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3"/>
    </row>
    <row r="328" spans="1:41">
      <c r="A328" s="11">
        <f t="shared" si="4"/>
        <v>276</v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3"/>
    </row>
    <row r="329" spans="1:41">
      <c r="A329" s="11">
        <f t="shared" si="4"/>
        <v>277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3"/>
    </row>
    <row r="330" spans="1:41">
      <c r="A330" s="11">
        <f t="shared" si="4"/>
        <v>278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3"/>
    </row>
    <row r="331" spans="1:41">
      <c r="A331" s="11">
        <f t="shared" si="4"/>
        <v>279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3"/>
    </row>
    <row r="332" spans="1:41">
      <c r="A332" s="11">
        <f t="shared" si="4"/>
        <v>280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3"/>
    </row>
    <row r="333" spans="1:41">
      <c r="A333" s="11">
        <f t="shared" si="4"/>
        <v>281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3"/>
    </row>
    <row r="334" spans="1:41">
      <c r="A334" s="11">
        <f t="shared" si="4"/>
        <v>282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3"/>
    </row>
    <row r="335" spans="1:41">
      <c r="A335" s="11">
        <f t="shared" si="4"/>
        <v>283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3"/>
    </row>
    <row r="336" spans="1:41">
      <c r="A336" s="11">
        <f t="shared" si="4"/>
        <v>284</v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3"/>
    </row>
    <row r="337" spans="1:41">
      <c r="A337" s="11">
        <f t="shared" si="4"/>
        <v>285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3"/>
    </row>
    <row r="338" spans="1:41">
      <c r="A338" s="11">
        <f t="shared" si="4"/>
        <v>286</v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3"/>
    </row>
    <row r="339" spans="1:41">
      <c r="A339" s="11">
        <f t="shared" si="4"/>
        <v>287</v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3"/>
    </row>
    <row r="340" spans="1:41">
      <c r="A340" s="11">
        <f t="shared" si="4"/>
        <v>288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3"/>
    </row>
    <row r="341" spans="1:41">
      <c r="A341" s="11">
        <f t="shared" si="4"/>
        <v>289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3"/>
    </row>
    <row r="342" spans="1:41">
      <c r="A342" s="11">
        <f t="shared" si="4"/>
        <v>290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3"/>
    </row>
    <row r="343" spans="1:41">
      <c r="A343" s="11">
        <f t="shared" si="4"/>
        <v>291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3"/>
    </row>
    <row r="344" spans="1:41">
      <c r="A344" s="11">
        <f t="shared" si="4"/>
        <v>292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3"/>
    </row>
    <row r="345" spans="1:41">
      <c r="A345" s="11">
        <f t="shared" si="4"/>
        <v>293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3"/>
    </row>
    <row r="346" spans="1:41">
      <c r="A346" s="11">
        <f t="shared" si="4"/>
        <v>294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3"/>
    </row>
    <row r="347" spans="1:41">
      <c r="A347" s="11">
        <f t="shared" si="4"/>
        <v>295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3"/>
    </row>
    <row r="348" spans="1:41">
      <c r="A348" s="11">
        <f t="shared" si="4"/>
        <v>296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3"/>
    </row>
    <row r="349" spans="1:41">
      <c r="A349" s="11">
        <f t="shared" si="4"/>
        <v>297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3"/>
    </row>
    <row r="350" spans="1:41">
      <c r="A350" s="11">
        <f t="shared" si="4"/>
        <v>298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3"/>
    </row>
    <row r="351" spans="1:41">
      <c r="A351" s="11">
        <f t="shared" si="4"/>
        <v>299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3"/>
    </row>
    <row r="352" spans="1:41">
      <c r="A352" s="11">
        <f t="shared" si="4"/>
        <v>300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3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YASUKO TAKADA</cp:lastModifiedBy>
  <cp:lastPrinted>2016-05-09T15:17:35Z</cp:lastPrinted>
  <dcterms:created xsi:type="dcterms:W3CDTF">2014-04-05T09:56:00Z</dcterms:created>
  <dcterms:modified xsi:type="dcterms:W3CDTF">2022-10-30T23:05:30Z</dcterms:modified>
</cp:coreProperties>
</file>