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4525"/>
</workbook>
</file>

<file path=xl/sharedStrings.xml><?xml version="1.0" encoding="utf-8"?>
<sst xmlns="http://schemas.openxmlformats.org/spreadsheetml/2006/main" count="255">
  <si>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</si>
  <si>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</si>
  <si>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オオイクッキーズスポーツショウネンダン</t>
  </si>
  <si>
    <r>
      <rPr>
        <sz val="11"/>
        <color theme="1"/>
        <rFont val="ＭＳ Ｐゴシック"/>
        <charset val="128"/>
      </rPr>
      <t>性別</t>
    </r>
    <r>
      <rPr>
        <sz val="11"/>
        <color rgb="FF000000"/>
        <rFont val="ＭＳ Ｐゴシック"/>
        <charset val="128"/>
      </rPr>
      <t>(</t>
    </r>
    <r>
      <rPr>
        <sz val="11"/>
        <color theme="1"/>
        <rFont val="ＭＳ Ｐゴシック"/>
        <charset val="128"/>
      </rPr>
      <t>男子・女子・男女混合</t>
    </r>
    <r>
      <rPr>
        <sz val="11"/>
        <color rgb="FF000000"/>
        <rFont val="ＭＳ Ｐゴシック"/>
        <charset val="128"/>
      </rPr>
      <t>)</t>
    </r>
  </si>
  <si>
    <t>チーム所在地(市郡区)</t>
  </si>
  <si>
    <t>都道府県名</t>
  </si>
  <si>
    <t>男子</t>
  </si>
  <si>
    <t>茨城県</t>
  </si>
  <si>
    <t>栃木県</t>
  </si>
  <si>
    <t>群馬県</t>
  </si>
  <si>
    <t>埼玉県</t>
  </si>
  <si>
    <t>東京都</t>
  </si>
  <si>
    <t>神奈川県</t>
  </si>
  <si>
    <t>山梨県</t>
  </si>
  <si>
    <t>千葉県</t>
  </si>
  <si>
    <t>チーム名</t>
  </si>
  <si>
    <t>大井クッキーズスポーツ少年団</t>
  </si>
  <si>
    <t>女子</t>
  </si>
  <si>
    <t>ふじみ野市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</si>
  <si>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</si>
  <si>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</si>
  <si>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男女混合</t>
  </si>
  <si>
    <t>MRSチームID(混合用)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</si>
  <si>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</si>
  <si>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</si>
  <si>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</si>
  <si>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</si>
  <si>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</si>
  <si>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</si>
  <si>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</si>
  <si>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</si>
  <si>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</si>
  <si>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オオワダ</t>
  </si>
  <si>
    <t>ヒロシ</t>
  </si>
  <si>
    <t>〒</t>
  </si>
  <si>
    <t>354</t>
  </si>
  <si>
    <t>―</t>
  </si>
  <si>
    <t>0004</t>
  </si>
  <si>
    <t>（</t>
  </si>
  <si>
    <t>090</t>
  </si>
  <si>
    <t>）</t>
  </si>
  <si>
    <t>大和田</t>
  </si>
  <si>
    <t>宏</t>
  </si>
  <si>
    <t>埼玉県富士見市下南畑2421－3</t>
  </si>
  <si>
    <t>5202</t>
  </si>
  <si>
    <t>9729</t>
  </si>
  <si>
    <r>
      <rPr>
        <sz val="11"/>
        <color indexed="8"/>
        <rFont val="ＭＳ Ｐゴシック"/>
        <charset val="128"/>
      </rPr>
      <t>コーチ</t>
    </r>
  </si>
  <si>
    <t>ヤタベ</t>
  </si>
  <si>
    <t>ユウイチ</t>
  </si>
  <si>
    <t xml:space="preserve"> 350</t>
  </si>
  <si>
    <t>1334</t>
  </si>
  <si>
    <t>谷田部</t>
  </si>
  <si>
    <t>雄一</t>
  </si>
  <si>
    <t>埼玉県狭山市入間川1463－23</t>
  </si>
  <si>
    <t>5397</t>
  </si>
  <si>
    <t>4199</t>
  </si>
  <si>
    <r>
      <rPr>
        <sz val="11"/>
        <color indexed="8"/>
        <rFont val="ＭＳ Ｐゴシック"/>
        <charset val="128"/>
      </rPr>
      <t>マネージャー</t>
    </r>
  </si>
  <si>
    <t>タバタ</t>
  </si>
  <si>
    <t>コウスケ</t>
  </si>
  <si>
    <t>359</t>
  </si>
  <si>
    <t>0002</t>
  </si>
  <si>
    <t>080</t>
  </si>
  <si>
    <t>田畑</t>
  </si>
  <si>
    <t>弘佑</t>
  </si>
  <si>
    <t>埼玉県所沢市中富190</t>
  </si>
  <si>
    <t>6777</t>
  </si>
  <si>
    <t>0416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</si>
  <si>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</si>
  <si>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</si>
  <si>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コバヤシ</t>
  </si>
  <si>
    <t>ヤスミ</t>
  </si>
  <si>
    <t>メールアドレス</t>
  </si>
  <si>
    <t>yasumin77ko@gmail.com</t>
  </si>
  <si>
    <t xml:space="preserve">0044 </t>
  </si>
  <si>
    <t>小林</t>
  </si>
  <si>
    <t>康美</t>
  </si>
  <si>
    <t>埼玉県入間郡三芳町北永井994－10</t>
  </si>
  <si>
    <t>8050</t>
  </si>
  <si>
    <t>4118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</si>
  <si>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</si>
  <si>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</si>
  <si>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t>049-258-7896</t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</si>
  <si>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</si>
  <si>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</si>
  <si>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</si>
  <si>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</si>
  <si>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</si>
  <si>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</si>
  <si>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</si>
  <si>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</si>
  <si>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</si>
  <si>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男女</t>
  </si>
  <si>
    <t>苗字</t>
  </si>
  <si>
    <t>名前</t>
  </si>
  <si>
    <t>購入部数</t>
  </si>
  <si>
    <t>①</t>
  </si>
  <si>
    <t>エマ</t>
  </si>
  <si>
    <t>ふじみ野市立大井小学校</t>
  </si>
  <si>
    <t>女</t>
  </si>
  <si>
    <t>恵蒔</t>
  </si>
  <si>
    <t>ミメ</t>
  </si>
  <si>
    <t>所沢市立中富小学校</t>
  </si>
  <si>
    <t>美芽</t>
  </si>
  <si>
    <t>ユズハ</t>
  </si>
  <si>
    <t>狭山市立富士見小学校</t>
  </si>
  <si>
    <t>柚羽</t>
  </si>
  <si>
    <t>ハセガワ</t>
  </si>
  <si>
    <t>ネイロ</t>
  </si>
  <si>
    <t>長谷川　</t>
  </si>
  <si>
    <t>音彩</t>
  </si>
  <si>
    <t>キャプテン</t>
  </si>
  <si>
    <t>カミキ</t>
  </si>
  <si>
    <t>ミア</t>
  </si>
  <si>
    <t>神木</t>
  </si>
  <si>
    <t>心愛</t>
  </si>
  <si>
    <t>フナコシ</t>
  </si>
  <si>
    <t>ユアキ</t>
  </si>
  <si>
    <t>所沢市立安松小学校</t>
  </si>
  <si>
    <t>船越</t>
  </si>
  <si>
    <t>結愛希</t>
  </si>
  <si>
    <t>アイソ</t>
  </si>
  <si>
    <t>ユイナ</t>
  </si>
  <si>
    <t>川越市立高階南小学校</t>
  </si>
  <si>
    <t>相曽</t>
  </si>
  <si>
    <t>優花</t>
  </si>
  <si>
    <t>スズキ</t>
  </si>
  <si>
    <t>ハナ</t>
  </si>
  <si>
    <t>所沢市立和田小学校</t>
  </si>
  <si>
    <t>鈴木</t>
  </si>
  <si>
    <t>花</t>
  </si>
  <si>
    <t>イマイ</t>
  </si>
  <si>
    <t>ココナ</t>
  </si>
  <si>
    <r>
      <rPr>
        <sz val="11"/>
        <color rgb="FF000000"/>
        <rFont val="ＭＳ ゴシック"/>
        <charset val="134"/>
      </rPr>
      <t>ふじみ</t>
    </r>
    <r>
      <rPr>
        <sz val="11"/>
        <color rgb="FF000000"/>
        <rFont val="ＭＳ Ｐゴシック"/>
        <charset val="134"/>
      </rPr>
      <t>野市大井小学校</t>
    </r>
  </si>
  <si>
    <t>今井</t>
  </si>
  <si>
    <t>心菜</t>
  </si>
  <si>
    <t>オオサワ</t>
  </si>
  <si>
    <t>ミオ</t>
  </si>
  <si>
    <t>ふじみ野市鶴ヶ丘小学校</t>
  </si>
  <si>
    <t>大澤</t>
  </si>
  <si>
    <t>美音</t>
  </si>
  <si>
    <t>タナカ</t>
  </si>
  <si>
    <t>ユメ</t>
  </si>
  <si>
    <t>田中</t>
  </si>
  <si>
    <t>佑芽</t>
  </si>
  <si>
    <t>バウ</t>
  </si>
  <si>
    <t>ユンティン</t>
  </si>
  <si>
    <t>包</t>
  </si>
  <si>
    <t>韻婷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</si>
  <si>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</si>
  <si>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</si>
  <si>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毎年、クッキーズの子供たちは一生懸命バレーに取り組んでいます。バレーを大好きな気持ちが努力を支え、その頑張りは応援する大人にもたくさんの感動を与えてくれます！仲間がつらい時はみんなで支えあい笑顔を絶やさずプレーしています。</t>
  </si>
  <si>
    <t>第３８回関東小学生バレーボール大会</t>
  </si>
  <si>
    <t>2022 年    月      日</t>
  </si>
  <si>
    <t>関東小学生バレーボール大会参加申込書</t>
  </si>
  <si>
    <t>都道府県</t>
  </si>
  <si>
    <t>関東バレーボール連盟　　　　殿</t>
  </si>
  <si>
    <t>関東小学生バレーボール連盟　殿</t>
  </si>
  <si>
    <t>第</t>
  </si>
  <si>
    <t>回関東小学生バレーボール大会に下記のとおり参加申込致します。</t>
  </si>
  <si>
    <t>チーム名
＆
チームID</t>
  </si>
  <si>
    <r>
      <rPr>
        <sz val="8"/>
        <color indexed="8"/>
        <rFont val="ＭＳ 明朝"/>
        <charset val="128"/>
      </rPr>
      <t>チームI</t>
    </r>
    <r>
      <rPr>
        <sz val="8"/>
        <color indexed="8"/>
        <rFont val="ＭＳ 明朝"/>
        <charset val="128"/>
      </rPr>
      <t>D</t>
    </r>
  </si>
  <si>
    <t>チーム
所在地</t>
  </si>
  <si>
    <t>最寄駅</t>
  </si>
  <si>
    <t>線</t>
  </si>
  <si>
    <t>駅</t>
  </si>
  <si>
    <t>監　　　督</t>
  </si>
  <si>
    <t>コ　ー　チ</t>
  </si>
  <si>
    <t>マネージャー</t>
  </si>
  <si>
    <t>指導者講習会
受講証明書番号</t>
  </si>
  <si>
    <t>日本スポーツ協会の資格
及び登録番号</t>
  </si>
  <si>
    <r>
      <rPr>
        <sz val="8"/>
        <color indexed="8"/>
        <rFont val="ＭＳ 明朝"/>
        <charset val="128"/>
      </rPr>
      <t>チームスタッフI</t>
    </r>
    <r>
      <rPr>
        <sz val="8"/>
        <color indexed="8"/>
        <rFont val="ＭＳ 明朝"/>
        <charset val="128"/>
      </rPr>
      <t>D</t>
    </r>
    <r>
      <rPr>
        <sz val="8"/>
        <color indexed="8"/>
        <rFont val="ＭＳ 明朝"/>
        <charset val="128"/>
      </rPr>
      <t>登録番号</t>
    </r>
  </si>
  <si>
    <t>監　　督</t>
  </si>
  <si>
    <t>住所</t>
  </si>
  <si>
    <t>携帯
番号</t>
  </si>
  <si>
    <t>連絡
責任者</t>
  </si>
  <si>
    <t>E-mail</t>
  </si>
  <si>
    <t>選手名簿</t>
  </si>
  <si>
    <t>（キャプテンの背番号を○で囲ってください。）</t>
  </si>
  <si>
    <t>背番号</t>
  </si>
  <si>
    <t>氏　　　名</t>
  </si>
  <si>
    <t>学年</t>
  </si>
  <si>
    <t>学　校　名</t>
  </si>
  <si>
    <t>Ｉ　Ｄ　番　号</t>
  </si>
  <si>
    <t>身　長</t>
  </si>
  <si>
    <r>
      <rPr>
        <sz val="8"/>
        <color indexed="8"/>
        <rFont val="ＪＳＰ明朝"/>
        <charset val="128"/>
      </rPr>
      <t>※</t>
    </r>
    <r>
      <rPr>
        <sz val="8"/>
        <color rgb="FF000000"/>
        <rFont val="Yu Gothic"/>
        <charset val="128"/>
      </rPr>
      <t>関東</t>
    </r>
    <r>
      <rPr>
        <sz val="8"/>
        <color indexed="8"/>
        <rFont val="ＪＳＰ明朝"/>
        <charset val="128"/>
      </rPr>
      <t>大会に出場するチームはこの申込書と同じ選手名で申込をする事になりますので、選手名を記入する際には充分に注意をしてください。</t>
    </r>
  </si>
  <si>
    <r>
      <rPr>
        <sz val="8"/>
        <color rgb="FFFF0000"/>
        <rFont val="ＪＳＰ明朝"/>
        <charset val="128"/>
      </rP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charset val="128"/>
      </rPr>
      <t>し、本大会出場チームは必ず控（コピー）を持参すること。</t>
    </r>
  </si>
  <si>
    <r>
      <rPr>
        <sz val="8"/>
        <color rgb="FFFF0000"/>
        <rFont val="ＪＳＰ明朝"/>
        <charset val="128"/>
      </rPr>
      <t>※チーム名</t>
    </r>
    <r>
      <rPr>
        <sz val="8"/>
        <color rgb="FFFF0000"/>
        <rFont val="Yu Gothic"/>
        <charset val="128"/>
      </rPr>
      <t>、氏名</t>
    </r>
    <r>
      <rPr>
        <sz val="8"/>
        <color rgb="FFFF0000"/>
        <rFont val="ＪＳＰ明朝"/>
        <charset val="128"/>
      </rPr>
      <t>には必ずフリガナを記入してください。</t>
    </r>
  </si>
  <si>
    <r>
      <rPr>
        <sz val="8"/>
        <color rgb="FFFF0000"/>
        <rFont val="ＪＳＰ明朝"/>
        <charset val="128"/>
      </rPr>
      <t>※学校名は、</t>
    </r>
    <r>
      <rPr>
        <sz val="8"/>
        <color rgb="FFFF0000"/>
        <rFont val="Yu Gothic"/>
        <charset val="128"/>
      </rPr>
      <t>市区町村</t>
    </r>
    <r>
      <rPr>
        <sz val="8"/>
        <color rgb="FFFF0000"/>
        <rFont val="ＪＳＰ明朝"/>
        <charset val="128"/>
      </rPr>
      <t>から記入すること。（例：</t>
    </r>
    <r>
      <rPr>
        <sz val="8"/>
        <color rgb="FFFF0000"/>
        <rFont val="Segoe UI Symbol"/>
        <charset val="134"/>
      </rPr>
      <t>○○</t>
    </r>
    <r>
      <rPr>
        <sz val="8"/>
        <color rgb="FFFF0000"/>
        <rFont val="ＪＳＰ明朝"/>
        <charset val="128"/>
      </rPr>
      <t>立</t>
    </r>
    <r>
      <rPr>
        <sz val="8"/>
        <color rgb="FFFF0000"/>
        <rFont val="Segoe UI Symbol"/>
        <charset val="134"/>
      </rPr>
      <t>○○</t>
    </r>
    <r>
      <rPr>
        <sz val="8"/>
        <color rgb="FFFF0000"/>
        <rFont val="ＪＳＰ明朝"/>
        <charset val="128"/>
      </rPr>
      <t>小学校）</t>
    </r>
  </si>
  <si>
    <t>申込責任者</t>
  </si>
  <si>
    <t>※チーム所在地は、チームが主として活動する所在地を記入してください。</t>
  </si>
  <si>
    <t>競技者
番号</t>
  </si>
  <si>
    <t>氏名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</si>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</sst>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9">
    <numFmt numFmtId="176" formatCode="0&quot;年&quot;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  <numFmt numFmtId="43" formatCode="_ * #,##0.00_ ;_ * \-#,##0.00_ ;_ * &quot;-&quot;??_ ;_ @_ "/>
    <numFmt numFmtId="180" formatCode="0&quot;cm&quot;"/>
    <numFmt numFmtId="181" formatCode="#,##0_);[Red]\(#,##0\)"/>
    <numFmt numFmtId="182" formatCode="0&quot;才&quot;"/>
    <numFmt numFmtId="183" formatCode="0_ &quot;冊&quot;"/>
  </numFmts>
  <fonts count="77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8"/>
      <name val="ＭＳ 明朝"/>
      <charset val="128"/>
    </font>
    <font>
      <sz val="11"/>
      <name val="ＭＳ 明朝"/>
      <charset val="128"/>
    </font>
    <font>
      <sz val="11"/>
      <color theme="1"/>
      <name val="ＭＳ 明朝"/>
      <charset val="128"/>
    </font>
    <font>
      <b/>
      <sz val="11"/>
      <name val="ＭＳ 明朝"/>
      <charset val="128"/>
    </font>
    <font>
      <sz val="6"/>
      <name val="ＭＳ 明朝"/>
      <charset val="128"/>
    </font>
    <font>
      <b/>
      <sz val="12"/>
      <name val="ＭＳ 明朝"/>
      <charset val="128"/>
    </font>
    <font>
      <sz val="12"/>
      <name val="ＭＳ 明朝"/>
      <charset val="128"/>
    </font>
    <font>
      <b/>
      <sz val="22"/>
      <color theme="1"/>
      <name val="ＭＳ 明朝"/>
      <charset val="128"/>
    </font>
    <font>
      <sz val="24"/>
      <color indexed="8"/>
      <name val="ＭＳ 明朝"/>
      <charset val="128"/>
    </font>
    <font>
      <sz val="22"/>
      <color indexed="8"/>
      <name val="ＭＳ 明朝"/>
      <charset val="128"/>
    </font>
    <font>
      <sz val="8"/>
      <color indexed="8"/>
      <name val="ＭＳ 明朝"/>
      <charset val="128"/>
    </font>
    <font>
      <sz val="20"/>
      <color indexed="8"/>
      <name val="ＭＳ 明朝"/>
      <charset val="128"/>
    </font>
    <font>
      <sz val="11"/>
      <color indexed="8"/>
      <name val="ＭＳ 明朝"/>
      <charset val="128"/>
    </font>
    <font>
      <sz val="12"/>
      <color rgb="FF000000"/>
      <name val="ＭＳ 明朝"/>
      <charset val="128"/>
    </font>
    <font>
      <sz val="12"/>
      <color indexed="8"/>
      <name val="ＭＳ 明朝"/>
      <charset val="128"/>
    </font>
    <font>
      <sz val="6"/>
      <color indexed="8"/>
      <name val="ＭＳ 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9"/>
      <color indexed="8"/>
      <name val="ＪＳＰ明朝"/>
      <charset val="128"/>
    </font>
    <font>
      <sz val="14"/>
      <color indexed="8"/>
      <name val="ＭＳ 明朝"/>
      <charset val="128"/>
    </font>
    <font>
      <sz val="9"/>
      <color indexed="8"/>
      <name val="ＭＳ 明朝"/>
      <charset val="128"/>
    </font>
    <font>
      <sz val="14"/>
      <color rgb="FF000000"/>
      <name val="ＭＳ 明朝"/>
      <charset val="128"/>
    </font>
    <font>
      <sz val="9"/>
      <color rgb="FF000000"/>
      <name val="ＭＳ 明朝"/>
      <charset val="128"/>
    </font>
    <font>
      <sz val="8"/>
      <color indexed="8"/>
      <name val="ＪＳＰ明朝"/>
      <charset val="128"/>
    </font>
    <font>
      <sz val="10"/>
      <color indexed="8"/>
      <name val="ＭＳ 明朝"/>
      <charset val="128"/>
    </font>
    <font>
      <sz val="10"/>
      <name val="ＭＳ 明朝"/>
      <charset val="128"/>
    </font>
    <font>
      <sz val="8"/>
      <color theme="1"/>
      <name val="ＭＳ 明朝"/>
      <charset val="128"/>
    </font>
    <font>
      <sz val="16"/>
      <color theme="1"/>
      <name val="ＭＳ 明朝"/>
      <charset val="128"/>
    </font>
    <font>
      <sz val="8"/>
      <color rgb="FFFF0000"/>
      <name val="ＪＳＰ明朝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2"/>
      <color rgb="FF000000"/>
      <name val="ＭＳ ゴシック"/>
      <charset val="134"/>
    </font>
    <font>
      <sz val="12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28"/>
    </font>
    <font>
      <sz val="11"/>
      <color rgb="FF000000"/>
      <name val="ＭＳ ゴシック"/>
      <charset val="134"/>
    </font>
    <font>
      <sz val="11"/>
      <color rgb="FF000000"/>
      <name val="ＭＳ Ｐゴシック"/>
      <charset val="134"/>
    </font>
    <font>
      <sz val="8"/>
      <color rgb="FF000000"/>
      <name val="ＭＳ Ｐゴシック"/>
      <charset val="128"/>
    </font>
    <font>
      <sz val="10"/>
      <color rgb="FF000000"/>
      <name val="ＭＳ Ｐゴシック"/>
      <charset val="128"/>
    </font>
    <font>
      <u/>
      <sz val="11"/>
      <color theme="10"/>
      <name val="ＭＳ Ｐゴシック"/>
      <charset val="128"/>
      <scheme val="minor"/>
    </font>
    <font>
      <sz val="10"/>
      <color rgb="FF000000"/>
      <name val="Yu Gothic"/>
      <charset val="128"/>
    </font>
    <font>
      <sz val="8"/>
      <color rgb="FF000000"/>
      <name val="Yu Gothic"/>
      <charset val="128"/>
    </font>
    <font>
      <sz val="16"/>
      <color indexed="8"/>
      <name val="ＪＳＰ明朝"/>
      <charset val="128"/>
    </font>
    <font>
      <b/>
      <sz val="11"/>
      <color rgb="FFFFFFFF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8"/>
      <color rgb="FFFF0000"/>
      <name val="MS UI Gothic"/>
      <charset val="128"/>
    </font>
    <font>
      <sz val="8"/>
      <color rgb="FFFF0000"/>
      <name val="Yu Gothic"/>
      <charset val="128"/>
    </font>
    <font>
      <sz val="8"/>
      <color rgb="FFFF0000"/>
      <name val="Segoe UI Symbol"/>
      <charset val="134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9"/>
      <color indexed="8"/>
      <name val="ＭＳ Ｐゴシック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3" fontId="52" fillId="0" borderId="0" applyFont="0" applyFill="0" applyBorder="0" applyAlignment="0" applyProtection="0">
      <alignment vertical="center"/>
    </xf>
    <xf numFmtId="0" fontId="58" fillId="13" borderId="121" applyNumberFormat="0" applyAlignment="0" applyProtection="0">
      <alignment vertical="center"/>
    </xf>
    <xf numFmtId="178" fontId="52" fillId="0" borderId="0" applyFont="0" applyFill="0" applyBorder="0" applyAlignment="0" applyProtection="0">
      <alignment vertical="center"/>
    </xf>
    <xf numFmtId="177" fontId="52" fillId="0" borderId="0" applyFont="0" applyFill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179" fontId="52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2" fillId="10" borderId="119" applyNumberFormat="0" applyFont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5" fillId="0" borderId="123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3" fillId="11" borderId="120" applyNumberFormat="0" applyAlignment="0" applyProtection="0">
      <alignment vertical="center"/>
    </xf>
    <xf numFmtId="0" fontId="68" fillId="0" borderId="125" applyNumberFormat="0" applyFill="0" applyAlignment="0" applyProtection="0">
      <alignment vertical="center"/>
    </xf>
    <xf numFmtId="0" fontId="67" fillId="0" borderId="125" applyNumberFormat="0" applyFill="0" applyAlignment="0" applyProtection="0">
      <alignment vertical="center"/>
    </xf>
    <xf numFmtId="0" fontId="54" fillId="11" borderId="121" applyNumberFormat="0" applyAlignment="0" applyProtection="0">
      <alignment vertical="center"/>
    </xf>
    <xf numFmtId="0" fontId="56" fillId="0" borderId="122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1" fillId="9" borderId="118" applyNumberFormat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6" fillId="0" borderId="124" applyNumberFormat="0" applyFill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571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50" applyFont="1"/>
    <xf numFmtId="0" fontId="2" fillId="0" borderId="0" xfId="50" applyFont="1" applyAlignment="1">
      <alignment horizontal="distributed"/>
    </xf>
    <xf numFmtId="0" fontId="3" fillId="0" borderId="0" xfId="50" applyFont="1"/>
    <xf numFmtId="0" fontId="4" fillId="0" borderId="0" xfId="0" applyFont="1">
      <alignment vertical="center"/>
    </xf>
    <xf numFmtId="0" fontId="2" fillId="0" borderId="24" xfId="50" applyFont="1" applyBorder="1" applyAlignment="1">
      <alignment horizontal="center" vertical="center" shrinkToFit="1"/>
    </xf>
    <xf numFmtId="0" fontId="5" fillId="0" borderId="24" xfId="50" applyFont="1" applyBorder="1" applyAlignment="1">
      <alignment horizontal="center" vertical="center" wrapText="1"/>
    </xf>
    <xf numFmtId="0" fontId="3" fillId="0" borderId="0" xfId="50" applyFont="1" applyAlignment="1">
      <alignment vertical="center"/>
    </xf>
    <xf numFmtId="0" fontId="2" fillId="0" borderId="25" xfId="50" applyFont="1" applyBorder="1" applyAlignment="1">
      <alignment horizontal="center" vertical="center" shrinkToFit="1"/>
    </xf>
    <xf numFmtId="0" fontId="5" fillId="0" borderId="25" xfId="50" applyFont="1" applyBorder="1" applyAlignment="1">
      <alignment horizontal="center" vertical="center" wrapText="1"/>
    </xf>
    <xf numFmtId="0" fontId="2" fillId="0" borderId="20" xfId="50" applyFont="1" applyBorder="1" applyAlignment="1">
      <alignment horizontal="center" vertical="center" shrinkToFit="1"/>
    </xf>
    <xf numFmtId="0" fontId="5" fillId="0" borderId="20" xfId="50" applyFont="1" applyBorder="1" applyAlignment="1">
      <alignment horizontal="center" vertical="center" wrapText="1"/>
    </xf>
    <xf numFmtId="0" fontId="6" fillId="0" borderId="24" xfId="50" applyFont="1" applyBorder="1" applyAlignment="1">
      <alignment horizontal="distributed" vertical="center" wrapText="1" shrinkToFit="1"/>
    </xf>
    <xf numFmtId="0" fontId="2" fillId="0" borderId="24" xfId="50" applyFont="1" applyBorder="1" applyAlignment="1">
      <alignment horizontal="distributed" vertical="center"/>
    </xf>
    <xf numFmtId="0" fontId="6" fillId="0" borderId="25" xfId="50" applyFont="1" applyBorder="1" applyAlignment="1">
      <alignment horizontal="distributed" vertical="center" wrapText="1" shrinkToFit="1"/>
    </xf>
    <xf numFmtId="0" fontId="2" fillId="0" borderId="25" xfId="50" applyFont="1" applyBorder="1" applyAlignment="1">
      <alignment horizontal="distributed" vertical="center"/>
    </xf>
    <xf numFmtId="0" fontId="6" fillId="0" borderId="20" xfId="50" applyFont="1" applyBorder="1" applyAlignment="1">
      <alignment horizontal="distributed" vertical="center" wrapText="1" shrinkToFit="1"/>
    </xf>
    <xf numFmtId="0" fontId="2" fillId="0" borderId="20" xfId="50" applyFont="1" applyBorder="1" applyAlignment="1">
      <alignment horizontal="distributed" vertical="center"/>
    </xf>
    <xf numFmtId="0" fontId="7" fillId="0" borderId="14" xfId="50" applyFont="1" applyBorder="1" applyAlignment="1">
      <alignment horizontal="distributed" vertical="center"/>
    </xf>
    <xf numFmtId="0" fontId="7" fillId="0" borderId="14" xfId="50" applyFont="1" applyBorder="1" applyAlignment="1">
      <alignment horizontal="center" vertical="center" shrinkToFit="1"/>
    </xf>
    <xf numFmtId="0" fontId="8" fillId="0" borderId="0" xfId="50" applyFont="1"/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shrinkToFit="1"/>
    </xf>
    <xf numFmtId="0" fontId="22" fillId="0" borderId="42" xfId="0" applyFont="1" applyBorder="1" applyAlignment="1">
      <alignment horizontal="center" vertical="center" shrinkToFit="1"/>
    </xf>
    <xf numFmtId="0" fontId="21" fillId="0" borderId="4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3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 shrinkToFit="1"/>
    </xf>
    <xf numFmtId="0" fontId="24" fillId="0" borderId="56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2" fillId="0" borderId="45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16" fillId="0" borderId="0" xfId="0" applyFont="1" applyAlignment="1">
      <alignment vertical="center"/>
    </xf>
    <xf numFmtId="0" fontId="13" fillId="0" borderId="4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11" fillId="0" borderId="0" xfId="0" applyFont="1">
      <alignment vertical="center"/>
    </xf>
    <xf numFmtId="0" fontId="14" fillId="0" borderId="43" xfId="0" applyFont="1" applyBorder="1" applyAlignment="1">
      <alignment horizontal="center" vertical="center"/>
    </xf>
    <xf numFmtId="0" fontId="27" fillId="0" borderId="26" xfId="49" applyFont="1" applyBorder="1" applyAlignment="1">
      <alignment horizontal="center" vertical="center" shrinkToFit="1"/>
    </xf>
    <xf numFmtId="0" fontId="27" fillId="0" borderId="27" xfId="49" applyFont="1" applyBorder="1" applyAlignment="1">
      <alignment horizontal="center" vertical="center" shrinkToFit="1"/>
    </xf>
    <xf numFmtId="0" fontId="26" fillId="0" borderId="61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 shrinkToFit="1"/>
    </xf>
    <xf numFmtId="176" fontId="21" fillId="0" borderId="63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 shrinkToFit="1"/>
    </xf>
    <xf numFmtId="176" fontId="21" fillId="0" borderId="28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 shrinkToFit="1"/>
    </xf>
    <xf numFmtId="176" fontId="21" fillId="0" borderId="26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 shrinkToFit="1"/>
    </xf>
    <xf numFmtId="0" fontId="22" fillId="0" borderId="65" xfId="0" applyFont="1" applyBorder="1" applyAlignment="1">
      <alignment horizontal="center" vertical="center" shrinkToFit="1"/>
    </xf>
    <xf numFmtId="0" fontId="21" fillId="0" borderId="51" xfId="0" applyFont="1" applyBorder="1" applyAlignment="1">
      <alignment horizontal="center" vertical="center" shrinkToFit="1"/>
    </xf>
    <xf numFmtId="176" fontId="21" fillId="0" borderId="52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2" fillId="0" borderId="66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182" fontId="14" fillId="0" borderId="63" xfId="0" applyNumberFormat="1" applyFont="1" applyBorder="1" applyAlignment="1">
      <alignment horizontal="center" vertical="center"/>
    </xf>
    <xf numFmtId="182" fontId="14" fillId="0" borderId="31" xfId="0" applyNumberFormat="1" applyFont="1" applyBorder="1" applyAlignment="1">
      <alignment horizontal="center" vertical="center"/>
    </xf>
    <xf numFmtId="182" fontId="14" fillId="0" borderId="32" xfId="0" applyNumberFormat="1" applyFont="1" applyBorder="1" applyAlignment="1">
      <alignment horizontal="center" vertical="center"/>
    </xf>
    <xf numFmtId="182" fontId="14" fillId="0" borderId="28" xfId="0" applyNumberFormat="1" applyFont="1" applyBorder="1" applyAlignment="1">
      <alignment horizontal="center" vertical="center"/>
    </xf>
    <xf numFmtId="182" fontId="14" fillId="0" borderId="29" xfId="0" applyNumberFormat="1" applyFont="1" applyBorder="1" applyAlignment="1">
      <alignment horizontal="center" vertical="center"/>
    </xf>
    <xf numFmtId="182" fontId="14" fillId="0" borderId="43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182" fontId="14" fillId="0" borderId="26" xfId="0" applyNumberFormat="1" applyFont="1" applyBorder="1" applyAlignment="1">
      <alignment horizontal="center" vertical="center"/>
    </xf>
    <xf numFmtId="182" fontId="14" fillId="0" borderId="27" xfId="0" applyNumberFormat="1" applyFont="1" applyBorder="1" applyAlignment="1">
      <alignment horizontal="center" vertical="center"/>
    </xf>
    <xf numFmtId="182" fontId="14" fillId="0" borderId="44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2" fillId="0" borderId="63" xfId="0" applyFont="1" applyBorder="1" applyAlignment="1">
      <alignment horizontal="center" vertical="center"/>
    </xf>
    <xf numFmtId="176" fontId="21" fillId="0" borderId="31" xfId="0" applyNumberFormat="1" applyFont="1" applyBorder="1" applyAlignment="1">
      <alignment horizontal="center" vertical="center"/>
    </xf>
    <xf numFmtId="176" fontId="21" fillId="0" borderId="32" xfId="0" applyNumberFormat="1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176" fontId="21" fillId="0" borderId="29" xfId="0" applyNumberFormat="1" applyFont="1" applyBorder="1" applyAlignment="1">
      <alignment horizontal="center" vertical="center"/>
    </xf>
    <xf numFmtId="176" fontId="21" fillId="0" borderId="43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176" fontId="21" fillId="0" borderId="27" xfId="0" applyNumberFormat="1" applyFont="1" applyBorder="1" applyAlignment="1">
      <alignment horizontal="center" vertical="center"/>
    </xf>
    <xf numFmtId="176" fontId="21" fillId="0" borderId="44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176" fontId="21" fillId="0" borderId="50" xfId="0" applyNumberFormat="1" applyFont="1" applyBorder="1" applyAlignment="1">
      <alignment horizontal="center" vertical="center"/>
    </xf>
    <xf numFmtId="176" fontId="21" fillId="0" borderId="5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7" fillId="0" borderId="44" xfId="49" applyFont="1" applyBorder="1" applyAlignment="1">
      <alignment horizontal="center" vertical="center" shrinkToFit="1"/>
    </xf>
    <xf numFmtId="0" fontId="26" fillId="0" borderId="68" xfId="0" applyFont="1" applyBorder="1" applyAlignment="1">
      <alignment horizontal="center" vertical="center"/>
    </xf>
    <xf numFmtId="0" fontId="12" fillId="0" borderId="63" xfId="0" applyFont="1" applyBorder="1">
      <alignment vertical="center"/>
    </xf>
    <xf numFmtId="0" fontId="14" fillId="0" borderId="31" xfId="0" applyFont="1" applyBorder="1">
      <alignment vertical="center"/>
    </xf>
    <xf numFmtId="0" fontId="26" fillId="0" borderId="31" xfId="0" applyFont="1" applyBorder="1" applyAlignment="1">
      <alignment horizontal="center" vertical="center"/>
    </xf>
    <xf numFmtId="181" fontId="26" fillId="0" borderId="31" xfId="0" applyNumberFormat="1" applyFont="1" applyBorder="1">
      <alignment vertical="center"/>
    </xf>
    <xf numFmtId="0" fontId="26" fillId="0" borderId="28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12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26" fillId="0" borderId="27" xfId="0" applyFont="1" applyBorder="1" applyAlignment="1">
      <alignment horizontal="center" vertical="center"/>
    </xf>
    <xf numFmtId="181" fontId="26" fillId="0" borderId="27" xfId="0" applyNumberFormat="1" applyFont="1" applyBorder="1">
      <alignment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  <xf numFmtId="0" fontId="26" fillId="0" borderId="69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2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26" fillId="0" borderId="73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31" xfId="0" applyFont="1" applyBorder="1">
      <alignment vertical="center"/>
    </xf>
    <xf numFmtId="0" fontId="26" fillId="0" borderId="27" xfId="0" applyFont="1" applyBorder="1">
      <alignment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26" fillId="0" borderId="74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wrapText="1"/>
    </xf>
    <xf numFmtId="0" fontId="26" fillId="0" borderId="3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26" fillId="0" borderId="44" xfId="0" applyFont="1" applyBorder="1">
      <alignment vertical="center"/>
    </xf>
    <xf numFmtId="0" fontId="12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28" fillId="0" borderId="0" xfId="0" applyFont="1">
      <alignment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26" fillId="0" borderId="63" xfId="0" applyFont="1" applyBorder="1" applyAlignment="1">
      <alignment horizontal="right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6" xfId="0" applyFont="1" applyBorder="1" applyAlignment="1">
      <alignment horizontal="right" vertical="center"/>
    </xf>
    <xf numFmtId="0" fontId="26" fillId="0" borderId="52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180" fontId="21" fillId="0" borderId="63" xfId="0" applyNumberFormat="1" applyFont="1" applyBorder="1" applyAlignment="1">
      <alignment horizontal="center" vertical="center"/>
    </xf>
    <xf numFmtId="180" fontId="21" fillId="0" borderId="31" xfId="0" applyNumberFormat="1" applyFont="1" applyBorder="1" applyAlignment="1">
      <alignment horizontal="center" vertical="center"/>
    </xf>
    <xf numFmtId="180" fontId="21" fillId="0" borderId="28" xfId="0" applyNumberFormat="1" applyFont="1" applyBorder="1" applyAlignment="1">
      <alignment horizontal="center" vertical="center"/>
    </xf>
    <xf numFmtId="180" fontId="21" fillId="0" borderId="29" xfId="0" applyNumberFormat="1" applyFont="1" applyBorder="1" applyAlignment="1">
      <alignment horizontal="center" vertical="center"/>
    </xf>
    <xf numFmtId="180" fontId="21" fillId="0" borderId="26" xfId="0" applyNumberFormat="1" applyFont="1" applyBorder="1" applyAlignment="1">
      <alignment horizontal="center" vertical="center"/>
    </xf>
    <xf numFmtId="180" fontId="21" fillId="0" borderId="27" xfId="0" applyNumberFormat="1" applyFont="1" applyBorder="1" applyAlignment="1">
      <alignment horizontal="center" vertical="center"/>
    </xf>
    <xf numFmtId="180" fontId="21" fillId="0" borderId="52" xfId="0" applyNumberFormat="1" applyFont="1" applyBorder="1" applyAlignment="1">
      <alignment horizontal="center" vertical="center"/>
    </xf>
    <xf numFmtId="180" fontId="21" fillId="0" borderId="50" xfId="0" applyNumberFormat="1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7" fillId="0" borderId="59" xfId="49" applyFont="1" applyBorder="1" applyAlignment="1">
      <alignment horizontal="center" vertical="center" shrinkToFit="1"/>
    </xf>
    <xf numFmtId="0" fontId="4" fillId="0" borderId="35" xfId="0" applyFont="1" applyBorder="1">
      <alignment vertical="center"/>
    </xf>
    <xf numFmtId="0" fontId="26" fillId="0" borderId="79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4" xfId="0" applyFont="1" applyBorder="1" applyAlignment="1">
      <alignment horizontal="left" vertical="center" shrinkToFit="1"/>
    </xf>
    <xf numFmtId="0" fontId="26" fillId="0" borderId="81" xfId="0" applyFont="1" applyBorder="1" applyAlignment="1">
      <alignment horizontal="center" vertical="center"/>
    </xf>
    <xf numFmtId="0" fontId="26" fillId="0" borderId="72" xfId="0" applyFont="1" applyBorder="1" applyAlignment="1">
      <alignment horizontal="left" vertical="center" shrinkToFit="1"/>
    </xf>
    <xf numFmtId="0" fontId="26" fillId="0" borderId="75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180" fontId="21" fillId="0" borderId="74" xfId="0" applyNumberFormat="1" applyFont="1" applyBorder="1" applyAlignment="1">
      <alignment horizontal="center" vertical="center"/>
    </xf>
    <xf numFmtId="180" fontId="21" fillId="0" borderId="81" xfId="0" applyNumberFormat="1" applyFont="1" applyBorder="1" applyAlignment="1">
      <alignment horizontal="center" vertical="center"/>
    </xf>
    <xf numFmtId="180" fontId="21" fillId="0" borderId="83" xfId="0" applyNumberFormat="1" applyFont="1" applyBorder="1" applyAlignment="1">
      <alignment horizontal="center" vertical="center"/>
    </xf>
    <xf numFmtId="180" fontId="21" fillId="0" borderId="75" xfId="0" applyNumberFormat="1" applyFont="1" applyBorder="1" applyAlignment="1">
      <alignment horizontal="center" vertical="center"/>
    </xf>
    <xf numFmtId="0" fontId="30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4" borderId="84" xfId="0" applyFont="1" applyFill="1" applyBorder="1" applyAlignment="1">
      <alignment horizontal="center" vertical="center" wrapText="1"/>
    </xf>
    <xf numFmtId="0" fontId="31" fillId="4" borderId="85" xfId="0" applyFont="1" applyFill="1" applyBorder="1" applyAlignment="1">
      <alignment horizontal="center" vertical="center" wrapText="1"/>
    </xf>
    <xf numFmtId="0" fontId="34" fillId="0" borderId="86" xfId="0" applyFont="1" applyBorder="1" applyAlignment="1" applyProtection="1">
      <alignment horizontal="center" vertical="center"/>
      <protection locked="0"/>
    </xf>
    <xf numFmtId="0" fontId="35" fillId="0" borderId="87" xfId="0" applyFont="1" applyBorder="1" applyAlignment="1" applyProtection="1">
      <alignment horizontal="center" vertical="center"/>
      <protection locked="0"/>
    </xf>
    <xf numFmtId="0" fontId="0" fillId="4" borderId="40" xfId="0" applyFill="1" applyBorder="1" applyAlignment="1">
      <alignment horizontal="center" vertical="center"/>
    </xf>
    <xf numFmtId="0" fontId="31" fillId="4" borderId="43" xfId="0" applyFont="1" applyFill="1" applyBorder="1" applyAlignment="1">
      <alignment horizontal="center" vertical="center"/>
    </xf>
    <xf numFmtId="0" fontId="36" fillId="0" borderId="28" xfId="0" applyFont="1" applyBorder="1" applyAlignment="1" applyProtection="1">
      <alignment horizontal="center" vertical="center"/>
      <protection locked="0"/>
    </xf>
    <xf numFmtId="0" fontId="37" fillId="0" borderId="29" xfId="0" applyFont="1" applyBorder="1" applyAlignment="1" applyProtection="1">
      <alignment horizontal="center" vertical="center"/>
      <protection locked="0"/>
    </xf>
    <xf numFmtId="0" fontId="0" fillId="4" borderId="88" xfId="0" applyFill="1" applyBorder="1" applyAlignment="1">
      <alignment horizontal="center" vertical="center" shrinkToFit="1"/>
    </xf>
    <xf numFmtId="0" fontId="31" fillId="4" borderId="89" xfId="0" applyFont="1" applyFill="1" applyBorder="1" applyAlignment="1">
      <alignment horizontal="center" vertical="center" shrinkToFit="1"/>
    </xf>
    <xf numFmtId="0" fontId="37" fillId="0" borderId="90" xfId="0" applyFont="1" applyBorder="1" applyAlignment="1" applyProtection="1">
      <alignment horizontal="center" vertical="center"/>
      <protection locked="0"/>
    </xf>
    <xf numFmtId="0" fontId="37" fillId="0" borderId="91" xfId="0" applyFont="1" applyBorder="1" applyAlignment="1" applyProtection="1">
      <alignment horizontal="center" vertical="center"/>
      <protection locked="0"/>
    </xf>
    <xf numFmtId="0" fontId="38" fillId="4" borderId="92" xfId="0" applyFont="1" applyFill="1" applyBorder="1" applyAlignment="1">
      <alignment horizontal="center" vertical="center" shrinkToFit="1"/>
    </xf>
    <xf numFmtId="0" fontId="31" fillId="4" borderId="93" xfId="0" applyFont="1" applyFill="1" applyBorder="1" applyAlignment="1">
      <alignment horizontal="center" vertical="center" shrinkToFit="1"/>
    </xf>
    <xf numFmtId="0" fontId="37" fillId="3" borderId="28" xfId="0" applyFont="1" applyFill="1" applyBorder="1" applyAlignment="1" applyProtection="1">
      <alignment horizontal="center" vertical="center"/>
      <protection locked="0"/>
    </xf>
    <xf numFmtId="0" fontId="37" fillId="3" borderId="29" xfId="0" applyFont="1" applyFill="1" applyBorder="1" applyAlignment="1" applyProtection="1">
      <alignment horizontal="center" vertical="center"/>
      <protection locked="0"/>
    </xf>
    <xf numFmtId="0" fontId="31" fillId="5" borderId="13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horizontal="center" vertical="center"/>
    </xf>
    <xf numFmtId="0" fontId="39" fillId="0" borderId="94" xfId="0" applyFont="1" applyBorder="1" applyAlignment="1">
      <alignment horizontal="center" vertical="center" wrapText="1" shrinkToFit="1"/>
    </xf>
    <xf numFmtId="0" fontId="40" fillId="0" borderId="95" xfId="0" applyFont="1" applyBorder="1" applyAlignment="1">
      <alignment horizontal="center" vertical="center" shrinkToFit="1"/>
    </xf>
    <xf numFmtId="0" fontId="39" fillId="0" borderId="95" xfId="0" applyFont="1" applyBorder="1" applyAlignment="1">
      <alignment horizontal="center" vertical="center" wrapText="1" shrinkToFit="1"/>
    </xf>
    <xf numFmtId="0" fontId="40" fillId="0" borderId="96" xfId="0" applyFont="1" applyBorder="1" applyAlignment="1">
      <alignment horizontal="center" vertical="center" shrinkToFit="1"/>
    </xf>
    <xf numFmtId="0" fontId="41" fillId="4" borderId="14" xfId="0" applyFont="1" applyFill="1" applyBorder="1" applyAlignment="1">
      <alignment horizontal="center" vertical="center"/>
    </xf>
    <xf numFmtId="0" fontId="42" fillId="0" borderId="97" xfId="0" applyFont="1" applyBorder="1" applyAlignment="1" applyProtection="1">
      <alignment horizontal="center" vertical="center"/>
      <protection locked="0"/>
    </xf>
    <xf numFmtId="0" fontId="31" fillId="0" borderId="98" xfId="0" applyFont="1" applyBorder="1" applyAlignment="1" applyProtection="1">
      <alignment horizontal="center" vertical="center"/>
      <protection locked="0"/>
    </xf>
    <xf numFmtId="0" fontId="42" fillId="0" borderId="98" xfId="0" applyFont="1" applyBorder="1" applyAlignment="1" applyProtection="1">
      <alignment horizontal="center" vertical="center"/>
      <protection locked="0"/>
    </xf>
    <xf numFmtId="0" fontId="31" fillId="0" borderId="99" xfId="0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0" fontId="42" fillId="0" borderId="100" xfId="0" applyFont="1" applyBorder="1" applyAlignment="1" applyProtection="1">
      <alignment horizontal="center" vertical="center"/>
      <protection locked="0"/>
    </xf>
    <xf numFmtId="0" fontId="31" fillId="0" borderId="101" xfId="0" applyFont="1" applyBorder="1" applyAlignment="1" applyProtection="1">
      <alignment horizontal="center" vertical="center"/>
      <protection locked="0"/>
    </xf>
    <xf numFmtId="0" fontId="42" fillId="0" borderId="101" xfId="0" applyFont="1" applyBorder="1" applyAlignment="1" applyProtection="1">
      <alignment horizontal="center" vertical="center"/>
      <protection locked="0"/>
    </xf>
    <xf numFmtId="0" fontId="31" fillId="0" borderId="102" xfId="0" applyFont="1" applyBorder="1" applyAlignment="1" applyProtection="1">
      <alignment horizontal="center" vertical="center"/>
      <protection locked="0"/>
    </xf>
    <xf numFmtId="0" fontId="31" fillId="4" borderId="13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31" fillId="6" borderId="97" xfId="0" applyFont="1" applyFill="1" applyBorder="1" applyAlignment="1" applyProtection="1">
      <alignment horizontal="center" vertical="center"/>
      <protection locked="0"/>
    </xf>
    <xf numFmtId="0" fontId="31" fillId="6" borderId="98" xfId="0" applyFont="1" applyFill="1" applyBorder="1" applyAlignment="1" applyProtection="1">
      <alignment horizontal="center" vertical="center"/>
      <protection locked="0"/>
    </xf>
    <xf numFmtId="0" fontId="31" fillId="6" borderId="99" xfId="0" applyFont="1" applyFill="1" applyBorder="1" applyAlignment="1" applyProtection="1">
      <alignment horizontal="center" vertical="center"/>
      <protection locked="0"/>
    </xf>
    <xf numFmtId="0" fontId="37" fillId="7" borderId="14" xfId="0" applyFont="1" applyFill="1" applyBorder="1" applyAlignment="1">
      <alignment horizontal="center" vertical="center"/>
    </xf>
    <xf numFmtId="0" fontId="31" fillId="6" borderId="100" xfId="0" applyFont="1" applyFill="1" applyBorder="1" applyAlignment="1" applyProtection="1">
      <alignment horizontal="center" vertical="center"/>
      <protection locked="0"/>
    </xf>
    <xf numFmtId="0" fontId="31" fillId="6" borderId="101" xfId="0" applyFont="1" applyFill="1" applyBorder="1" applyAlignment="1" applyProtection="1">
      <alignment horizontal="center" vertical="center"/>
      <protection locked="0"/>
    </xf>
    <xf numFmtId="0" fontId="31" fillId="6" borderId="102" xfId="0" applyFont="1" applyFill="1" applyBorder="1" applyAlignment="1" applyProtection="1">
      <alignment horizontal="center" vertical="center"/>
      <protection locked="0"/>
    </xf>
    <xf numFmtId="0" fontId="31" fillId="4" borderId="13" xfId="0" applyFont="1" applyFill="1" applyBorder="1" applyAlignment="1">
      <alignment horizontal="center" vertical="center" wrapText="1"/>
    </xf>
    <xf numFmtId="0" fontId="31" fillId="4" borderId="39" xfId="0" applyFont="1" applyFill="1" applyBorder="1" applyAlignment="1">
      <alignment horizontal="center" vertical="center"/>
    </xf>
    <xf numFmtId="0" fontId="31" fillId="4" borderId="27" xfId="0" applyFont="1" applyFill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/>
    </xf>
    <xf numFmtId="0" fontId="37" fillId="3" borderId="14" xfId="0" applyFont="1" applyFill="1" applyBorder="1" applyAlignment="1">
      <alignment horizontal="center" vertical="center"/>
    </xf>
    <xf numFmtId="0" fontId="37" fillId="0" borderId="26" xfId="0" applyFont="1" applyBorder="1" applyAlignment="1" applyProtection="1">
      <alignment horizontal="center" vertical="center"/>
      <protection locked="0"/>
    </xf>
    <xf numFmtId="0" fontId="37" fillId="0" borderId="27" xfId="0" applyFont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7" fillId="0" borderId="52" xfId="0" applyFont="1" applyBorder="1" applyAlignment="1" applyProtection="1">
      <alignment horizontal="center" vertical="center"/>
      <protection locked="0"/>
    </xf>
    <xf numFmtId="0" fontId="37" fillId="0" borderId="50" xfId="0" applyFont="1" applyBorder="1" applyAlignment="1" applyProtection="1">
      <alignment horizontal="center" vertical="center"/>
      <protection locked="0"/>
    </xf>
    <xf numFmtId="0" fontId="0" fillId="4" borderId="53" xfId="0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/>
    </xf>
    <xf numFmtId="0" fontId="0" fillId="4" borderId="103" xfId="0" applyFill="1" applyBorder="1" applyAlignment="1">
      <alignment horizontal="center" vertical="center"/>
    </xf>
    <xf numFmtId="0" fontId="31" fillId="4" borderId="104" xfId="0" applyFont="1" applyFill="1" applyBorder="1" applyAlignment="1">
      <alignment horizontal="center" vertical="center"/>
    </xf>
    <xf numFmtId="0" fontId="0" fillId="4" borderId="104" xfId="0" applyFill="1" applyBorder="1" applyAlignment="1">
      <alignment horizontal="center" vertical="center"/>
    </xf>
    <xf numFmtId="0" fontId="31" fillId="4" borderId="105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 wrapText="1"/>
    </xf>
    <xf numFmtId="0" fontId="0" fillId="4" borderId="100" xfId="0" applyFill="1" applyBorder="1" applyAlignment="1">
      <alignment horizontal="center" vertical="center"/>
    </xf>
    <xf numFmtId="0" fontId="31" fillId="4" borderId="101" xfId="0" applyFont="1" applyFill="1" applyBorder="1" applyAlignment="1">
      <alignment horizontal="center" vertical="center"/>
    </xf>
    <xf numFmtId="0" fontId="0" fillId="4" borderId="101" xfId="0" applyFill="1" applyBorder="1" applyAlignment="1">
      <alignment horizontal="center" vertical="center"/>
    </xf>
    <xf numFmtId="0" fontId="31" fillId="4" borderId="102" xfId="0" applyFont="1" applyFill="1" applyBorder="1" applyAlignment="1">
      <alignment horizontal="center" vertical="center"/>
    </xf>
    <xf numFmtId="0" fontId="31" fillId="4" borderId="106" xfId="0" applyFont="1" applyFill="1" applyBorder="1" applyAlignment="1">
      <alignment horizontal="center" vertical="center"/>
    </xf>
    <xf numFmtId="0" fontId="42" fillId="0" borderId="24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4" borderId="19" xfId="0" applyFont="1" applyFill="1" applyBorder="1" applyAlignment="1">
      <alignment horizontal="center" vertical="center"/>
    </xf>
    <xf numFmtId="0" fontId="31" fillId="0" borderId="20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43" fillId="0" borderId="97" xfId="0" applyFont="1" applyBorder="1" applyAlignment="1" applyProtection="1">
      <alignment horizontal="center" vertical="center"/>
      <protection locked="0"/>
    </xf>
    <xf numFmtId="0" fontId="44" fillId="0" borderId="98" xfId="0" applyFont="1" applyBorder="1" applyAlignment="1" applyProtection="1">
      <alignment horizontal="center" vertical="center"/>
      <protection locked="0"/>
    </xf>
    <xf numFmtId="0" fontId="44" fillId="0" borderId="97" xfId="0" applyFont="1" applyBorder="1" applyAlignment="1" applyProtection="1">
      <alignment horizontal="center" vertical="center"/>
      <protection locked="0"/>
    </xf>
    <xf numFmtId="0" fontId="44" fillId="0" borderId="100" xfId="0" applyFont="1" applyBorder="1" applyAlignment="1" applyProtection="1">
      <alignment horizontal="center" vertical="center"/>
      <protection locked="0"/>
    </xf>
    <xf numFmtId="0" fontId="44" fillId="0" borderId="101" xfId="0" applyFont="1" applyBorder="1" applyAlignment="1" applyProtection="1">
      <alignment horizontal="center" vertical="center"/>
      <protection locked="0"/>
    </xf>
    <xf numFmtId="0" fontId="43" fillId="0" borderId="100" xfId="0" applyFont="1" applyBorder="1" applyAlignment="1" applyProtection="1">
      <alignment horizontal="center" vertical="center"/>
      <protection locked="0"/>
    </xf>
    <xf numFmtId="0" fontId="31" fillId="4" borderId="15" xfId="0" applyFont="1" applyFill="1" applyBorder="1" applyAlignment="1">
      <alignment horizontal="center"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0" fontId="44" fillId="0" borderId="107" xfId="0" applyFont="1" applyBorder="1" applyAlignment="1" applyProtection="1">
      <alignment horizontal="center" vertical="center"/>
      <protection locked="0"/>
    </xf>
    <xf numFmtId="0" fontId="31" fillId="0" borderId="108" xfId="0" applyFont="1" applyBorder="1" applyAlignment="1" applyProtection="1">
      <alignment horizontal="center" vertical="center"/>
      <protection locked="0"/>
    </xf>
    <xf numFmtId="0" fontId="44" fillId="0" borderId="108" xfId="0" applyFont="1" applyBorder="1" applyAlignment="1" applyProtection="1">
      <alignment horizontal="center" vertical="center"/>
      <protection locked="0"/>
    </xf>
    <xf numFmtId="0" fontId="31" fillId="0" borderId="109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36" xfId="0" applyFont="1" applyBorder="1" applyAlignment="1" applyProtection="1">
      <alignment horizontal="center" vertical="center"/>
      <protection locked="0"/>
    </xf>
    <xf numFmtId="0" fontId="31" fillId="0" borderId="97" xfId="0" applyFont="1" applyBorder="1" applyAlignment="1" applyProtection="1">
      <alignment horizontal="center" vertical="center"/>
      <protection locked="0"/>
    </xf>
    <xf numFmtId="0" fontId="31" fillId="0" borderId="100" xfId="0" applyFont="1" applyBorder="1" applyAlignment="1" applyProtection="1">
      <alignment horizontal="center" vertical="center"/>
      <protection locked="0"/>
    </xf>
    <xf numFmtId="0" fontId="31" fillId="0" borderId="110" xfId="0" applyFont="1" applyBorder="1" applyAlignment="1" applyProtection="1">
      <alignment horizontal="center" vertical="center"/>
      <protection locked="0"/>
    </xf>
    <xf numFmtId="0" fontId="31" fillId="0" borderId="111" xfId="0" applyFont="1" applyBorder="1" applyAlignment="1" applyProtection="1">
      <alignment horizontal="center" vertical="center"/>
      <protection locked="0"/>
    </xf>
    <xf numFmtId="0" fontId="31" fillId="0" borderId="112" xfId="0" applyFont="1" applyBorder="1" applyAlignment="1" applyProtection="1">
      <alignment horizontal="center" vertical="center"/>
      <protection locked="0"/>
    </xf>
    <xf numFmtId="0" fontId="31" fillId="0" borderId="113" xfId="0" applyFont="1" applyBorder="1" applyAlignment="1" applyProtection="1">
      <alignment horizontal="center" vertical="center"/>
      <protection locked="0"/>
    </xf>
    <xf numFmtId="0" fontId="31" fillId="0" borderId="52" xfId="0" applyFont="1" applyBorder="1" applyAlignment="1" applyProtection="1">
      <alignment horizontal="center" vertical="center"/>
      <protection locked="0"/>
    </xf>
    <xf numFmtId="0" fontId="31" fillId="0" borderId="51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49" fontId="42" fillId="0" borderId="10" xfId="0" applyNumberFormat="1" applyFont="1" applyBorder="1" applyAlignment="1" applyProtection="1">
      <alignment horizontal="left" vertical="top" wrapText="1"/>
      <protection locked="0"/>
    </xf>
    <xf numFmtId="49" fontId="31" fillId="0" borderId="11" xfId="0" applyNumberFormat="1" applyFont="1" applyBorder="1" applyAlignment="1" applyProtection="1">
      <alignment horizontal="left" vertical="top" wrapText="1"/>
      <protection locked="0"/>
    </xf>
    <xf numFmtId="0" fontId="35" fillId="0" borderId="8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31" fillId="4" borderId="114" xfId="0" applyFont="1" applyFill="1" applyBorder="1" applyAlignment="1">
      <alignment horizontal="center" vertical="center"/>
    </xf>
    <xf numFmtId="0" fontId="37" fillId="0" borderId="43" xfId="0" applyFont="1" applyBorder="1" applyAlignment="1" applyProtection="1">
      <alignment horizontal="center" vertical="center"/>
      <protection locked="0"/>
    </xf>
    <xf numFmtId="0" fontId="31" fillId="8" borderId="28" xfId="0" applyFont="1" applyFill="1" applyBorder="1" applyAlignment="1" applyProtection="1">
      <alignment horizontal="center" vertical="center"/>
      <protection locked="0"/>
    </xf>
    <xf numFmtId="0" fontId="31" fillId="8" borderId="29" xfId="0" applyFont="1" applyFill="1" applyBorder="1" applyAlignment="1" applyProtection="1">
      <alignment horizontal="center" vertical="center"/>
      <protection locked="0"/>
    </xf>
    <xf numFmtId="0" fontId="31" fillId="8" borderId="43" xfId="0" applyFont="1" applyFill="1" applyBorder="1" applyAlignment="1" applyProtection="1">
      <alignment horizontal="center" vertical="center"/>
      <protection locked="0"/>
    </xf>
    <xf numFmtId="0" fontId="0" fillId="0" borderId="115" xfId="0" applyBorder="1" applyAlignment="1" applyProtection="1">
      <alignment horizontal="center" vertical="center"/>
      <protection locked="0"/>
    </xf>
    <xf numFmtId="0" fontId="37" fillId="0" borderId="89" xfId="0" applyFont="1" applyBorder="1" applyAlignment="1" applyProtection="1">
      <alignment horizontal="center" vertical="center"/>
      <protection locked="0"/>
    </xf>
    <xf numFmtId="0" fontId="38" fillId="4" borderId="115" xfId="0" applyFont="1" applyFill="1" applyBorder="1" applyAlignment="1">
      <alignment horizontal="center" vertical="center" shrinkToFit="1"/>
    </xf>
    <xf numFmtId="0" fontId="31" fillId="4" borderId="58" xfId="0" applyFont="1" applyFill="1" applyBorder="1" applyAlignment="1">
      <alignment horizontal="center" vertical="center" shrinkToFit="1"/>
    </xf>
    <xf numFmtId="0" fontId="31" fillId="4" borderId="59" xfId="0" applyFont="1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/>
    </xf>
    <xf numFmtId="0" fontId="37" fillId="3" borderId="43" xfId="0" applyFont="1" applyFill="1" applyBorder="1" applyAlignment="1" applyProtection="1">
      <alignment horizontal="center" vertical="center"/>
      <protection locked="0"/>
    </xf>
    <xf numFmtId="0" fontId="40" fillId="0" borderId="29" xfId="0" applyFont="1" applyBorder="1" applyAlignment="1" applyProtection="1">
      <alignment horizontal="right" vertical="center" shrinkToFit="1"/>
      <protection locked="0"/>
    </xf>
    <xf numFmtId="0" fontId="45" fillId="6" borderId="14" xfId="0" applyFont="1" applyFill="1" applyBorder="1" applyAlignment="1" applyProtection="1">
      <alignment horizontal="center" vertical="center" shrinkToFit="1"/>
      <protection locked="0"/>
    </xf>
    <xf numFmtId="0" fontId="0" fillId="4" borderId="115" xfId="0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46" fillId="0" borderId="28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25" fillId="7" borderId="26" xfId="0" applyFont="1" applyFill="1" applyBorder="1">
      <alignment vertical="center"/>
    </xf>
    <xf numFmtId="0" fontId="18" fillId="7" borderId="16" xfId="0" applyFont="1" applyFill="1" applyBorder="1" applyAlignment="1">
      <alignment horizontal="center" vertical="center"/>
    </xf>
    <xf numFmtId="0" fontId="31" fillId="4" borderId="44" xfId="0" applyFont="1" applyFill="1" applyBorder="1" applyAlignment="1">
      <alignment horizontal="center" vertical="center"/>
    </xf>
    <xf numFmtId="0" fontId="47" fillId="0" borderId="26" xfId="10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48" fillId="0" borderId="28" xfId="0" applyFont="1" applyBorder="1" applyAlignment="1" applyProtection="1">
      <alignment horizontal="center" vertical="center"/>
      <protection locked="0"/>
    </xf>
    <xf numFmtId="0" fontId="0" fillId="7" borderId="26" xfId="0" applyFill="1" applyBorder="1">
      <alignment vertical="center"/>
    </xf>
    <xf numFmtId="0" fontId="0" fillId="7" borderId="16" xfId="0" applyFill="1" applyBorder="1">
      <alignment vertical="center"/>
    </xf>
    <xf numFmtId="0" fontId="37" fillId="0" borderId="27" xfId="0" applyFont="1" applyBorder="1" applyProtection="1">
      <alignment vertical="center"/>
      <protection locked="0"/>
    </xf>
    <xf numFmtId="0" fontId="37" fillId="0" borderId="44" xfId="0" applyFont="1" applyBorder="1" applyProtection="1">
      <alignment vertical="center"/>
      <protection locked="0"/>
    </xf>
    <xf numFmtId="0" fontId="37" fillId="0" borderId="50" xfId="0" applyFont="1" applyBorder="1" applyProtection="1">
      <alignment vertical="center"/>
      <protection locked="0"/>
    </xf>
    <xf numFmtId="0" fontId="37" fillId="0" borderId="51" xfId="0" applyFont="1" applyBorder="1" applyProtection="1">
      <alignment vertical="center"/>
      <protection locked="0"/>
    </xf>
    <xf numFmtId="0" fontId="0" fillId="7" borderId="52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42" fillId="0" borderId="26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/>
      <protection locked="0"/>
    </xf>
    <xf numFmtId="0" fontId="43" fillId="0" borderId="26" xfId="0" applyFont="1" applyBorder="1" applyAlignment="1" applyProtection="1">
      <alignment horizontal="center" vertical="center"/>
      <protection locked="0"/>
    </xf>
    <xf numFmtId="0" fontId="44" fillId="0" borderId="26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50" xfId="0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0" fontId="40" fillId="6" borderId="14" xfId="0" applyFont="1" applyFill="1" applyBorder="1" applyAlignment="1" applyProtection="1">
      <alignment horizontal="center" vertical="center" shrinkToFit="1"/>
      <protection locked="0"/>
    </xf>
    <xf numFmtId="0" fontId="0" fillId="4" borderId="58" xfId="0" applyFill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49" fontId="45" fillId="0" borderId="27" xfId="0" applyNumberFormat="1" applyFont="1" applyBorder="1" applyAlignment="1" applyProtection="1">
      <alignment horizontal="right" vertical="center"/>
      <protection locked="0"/>
    </xf>
    <xf numFmtId="49" fontId="25" fillId="0" borderId="27" xfId="0" applyNumberFormat="1" applyFont="1" applyBorder="1" applyAlignment="1" applyProtection="1">
      <alignment horizontal="right" vertical="center"/>
      <protection locked="0"/>
    </xf>
    <xf numFmtId="181" fontId="25" fillId="0" borderId="27" xfId="0" applyNumberFormat="1" applyFont="1" applyBorder="1">
      <alignment vertical="center"/>
    </xf>
    <xf numFmtId="49" fontId="45" fillId="0" borderId="27" xfId="0" applyNumberFormat="1" applyFont="1" applyBorder="1" applyAlignment="1" applyProtection="1">
      <alignment horizontal="left" vertical="center"/>
      <protection locked="0"/>
    </xf>
    <xf numFmtId="49" fontId="25" fillId="0" borderId="2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9" fillId="7" borderId="27" xfId="0" applyFont="1" applyFill="1" applyBorder="1">
      <alignment vertical="center"/>
    </xf>
    <xf numFmtId="0" fontId="25" fillId="7" borderId="27" xfId="0" applyFont="1" applyFill="1" applyBorder="1" applyAlignment="1">
      <alignment horizontal="center" vertical="center"/>
    </xf>
    <xf numFmtId="181" fontId="25" fillId="7" borderId="27" xfId="0" applyNumberFormat="1" applyFont="1" applyFill="1" applyBorder="1">
      <alignment vertical="center"/>
    </xf>
    <xf numFmtId="0" fontId="18" fillId="7" borderId="0" xfId="0" applyFont="1" applyFill="1" applyAlignment="1">
      <alignment horizontal="center" vertical="center"/>
    </xf>
    <xf numFmtId="49" fontId="49" fillId="0" borderId="27" xfId="0" applyNumberFormat="1" applyFont="1" applyBorder="1" applyAlignment="1" applyProtection="1">
      <alignment horizontal="right" vertical="center"/>
      <protection locked="0"/>
    </xf>
    <xf numFmtId="49" fontId="49" fillId="0" borderId="27" xfId="0" applyNumberFormat="1" applyFont="1" applyBorder="1" applyAlignment="1" applyProtection="1">
      <alignment horizontal="left" vertical="center"/>
      <protection locked="0"/>
    </xf>
    <xf numFmtId="0" fontId="0" fillId="7" borderId="27" xfId="0" applyFill="1" applyBorder="1">
      <alignment vertical="center"/>
    </xf>
    <xf numFmtId="0" fontId="0" fillId="7" borderId="0" xfId="0" applyFill="1">
      <alignment vertical="center"/>
    </xf>
    <xf numFmtId="0" fontId="0" fillId="7" borderId="50" xfId="0" applyFill="1" applyBorder="1">
      <alignment vertical="center"/>
    </xf>
    <xf numFmtId="0" fontId="31" fillId="4" borderId="28" xfId="0" applyFont="1" applyFill="1" applyBorder="1" applyAlignment="1">
      <alignment horizontal="center" vertical="center"/>
    </xf>
    <xf numFmtId="0" fontId="42" fillId="5" borderId="21" xfId="0" applyFont="1" applyFill="1" applyBorder="1" applyAlignment="1">
      <alignment horizontal="center" vertical="center"/>
    </xf>
    <xf numFmtId="0" fontId="31" fillId="5" borderId="8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4" borderId="115" xfId="0" applyFont="1" applyFill="1" applyBorder="1" applyAlignment="1">
      <alignment horizontal="center" vertical="center"/>
    </xf>
    <xf numFmtId="0" fontId="31" fillId="5" borderId="115" xfId="0" applyFont="1" applyFill="1" applyBorder="1" applyAlignment="1">
      <alignment horizontal="center" vertical="center"/>
    </xf>
    <xf numFmtId="0" fontId="31" fillId="5" borderId="58" xfId="0" applyFont="1" applyFill="1" applyBorder="1" applyAlignment="1">
      <alignment horizontal="center" vertical="center"/>
    </xf>
    <xf numFmtId="0" fontId="31" fillId="5" borderId="116" xfId="0" applyFont="1" applyFill="1" applyBorder="1" applyAlignment="1">
      <alignment horizontal="center" vertical="center"/>
    </xf>
    <xf numFmtId="0" fontId="42" fillId="0" borderId="115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31" fillId="0" borderId="115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49" fontId="31" fillId="0" borderId="12" xfId="0" applyNumberFormat="1" applyFont="1" applyBorder="1" applyAlignment="1" applyProtection="1">
      <alignment horizontal="left" vertical="top" wrapText="1"/>
      <protection locked="0"/>
    </xf>
    <xf numFmtId="0" fontId="50" fillId="3" borderId="4" xfId="0" applyFont="1" applyFill="1" applyBorder="1" applyAlignment="1">
      <alignment horizontal="center" vertical="center"/>
    </xf>
    <xf numFmtId="0" fontId="50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8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3" fontId="31" fillId="0" borderId="39" xfId="0" applyNumberFormat="1" applyFont="1" applyBorder="1" applyAlignment="1" applyProtection="1">
      <alignment horizontal="center" vertical="center"/>
      <protection locked="0"/>
    </xf>
    <xf numFmtId="183" fontId="31" fillId="0" borderId="27" xfId="0" applyNumberFormat="1" applyFont="1" applyBorder="1" applyAlignment="1" applyProtection="1">
      <alignment horizontal="center" vertical="center"/>
      <protection locked="0"/>
    </xf>
    <xf numFmtId="183" fontId="31" fillId="0" borderId="49" xfId="0" applyNumberFormat="1" applyFont="1" applyBorder="1" applyAlignment="1" applyProtection="1">
      <alignment horizontal="center" vertical="center"/>
      <protection locked="0"/>
    </xf>
    <xf numFmtId="183" fontId="31" fillId="0" borderId="50" xfId="0" applyNumberFormat="1" applyFont="1" applyBorder="1" applyAlignment="1" applyProtection="1">
      <alignment horizontal="center" vertical="center"/>
      <protection locked="0"/>
    </xf>
    <xf numFmtId="0" fontId="31" fillId="0" borderId="39" xfId="0" applyFont="1" applyBorder="1" applyAlignment="1" applyProtection="1">
      <alignment horizontal="center" vertical="center"/>
      <protection locked="0"/>
    </xf>
    <xf numFmtId="0" fontId="31" fillId="0" borderId="49" xfId="0" applyFont="1" applyBorder="1" applyAlignment="1" applyProtection="1">
      <alignment horizontal="center" vertical="center"/>
      <protection locked="0"/>
    </xf>
    <xf numFmtId="0" fontId="25" fillId="4" borderId="3" xfId="0" applyFont="1" applyFill="1" applyBorder="1" applyAlignment="1">
      <alignment horizontal="center" vertical="center"/>
    </xf>
    <xf numFmtId="0" fontId="50" fillId="3" borderId="6" xfId="0" applyFont="1" applyFill="1" applyBorder="1" applyAlignment="1">
      <alignment horizontal="center" vertical="center"/>
    </xf>
    <xf numFmtId="0" fontId="40" fillId="6" borderId="24" xfId="0" applyFont="1" applyFill="1" applyBorder="1" applyAlignment="1" applyProtection="1">
      <alignment horizontal="center" vertical="center" shrinkToFit="1"/>
      <protection locked="0"/>
    </xf>
    <xf numFmtId="0" fontId="0" fillId="4" borderId="24" xfId="0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/>
    </xf>
    <xf numFmtId="49" fontId="45" fillId="0" borderId="27" xfId="0" applyNumberFormat="1" applyFont="1" applyBorder="1" applyAlignment="1" applyProtection="1">
      <alignment horizontal="center" vertical="center"/>
      <protection locked="0"/>
    </xf>
    <xf numFmtId="49" fontId="25" fillId="0" borderId="27" xfId="0" applyNumberFormat="1" applyFont="1" applyBorder="1" applyAlignment="1" applyProtection="1">
      <alignment horizontal="center" vertical="center"/>
      <protection locked="0"/>
    </xf>
    <xf numFmtId="49" fontId="45" fillId="0" borderId="28" xfId="0" applyNumberFormat="1" applyFont="1" applyBorder="1" applyAlignment="1" applyProtection="1">
      <alignment horizontal="center" vertical="center"/>
      <protection locked="0"/>
    </xf>
    <xf numFmtId="49" fontId="25" fillId="0" borderId="29" xfId="0" applyNumberFormat="1" applyFont="1" applyBorder="1" applyAlignment="1" applyProtection="1">
      <alignment horizontal="center" vertical="center"/>
      <protection locked="0"/>
    </xf>
    <xf numFmtId="49" fontId="25" fillId="0" borderId="44" xfId="0" applyNumberFormat="1" applyFont="1" applyBorder="1" applyAlignment="1" applyProtection="1">
      <alignment horizontal="left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center" vertical="center"/>
    </xf>
    <xf numFmtId="0" fontId="25" fillId="7" borderId="26" xfId="0" applyFont="1" applyFill="1" applyBorder="1" applyAlignment="1">
      <alignment horizontal="left" vertical="center"/>
    </xf>
    <xf numFmtId="49" fontId="25" fillId="7" borderId="27" xfId="0" applyNumberFormat="1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>
      <alignment horizontal="center" vertical="center"/>
    </xf>
    <xf numFmtId="49" fontId="25" fillId="7" borderId="28" xfId="0" applyNumberFormat="1" applyFont="1" applyFill="1" applyBorder="1" applyAlignment="1" applyProtection="1">
      <alignment horizontal="center" vertical="center"/>
      <protection locked="0"/>
    </xf>
    <xf numFmtId="49" fontId="25" fillId="7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3" fontId="31" fillId="0" borderId="83" xfId="0" applyNumberFormat="1" applyFont="1" applyBorder="1" applyAlignment="1" applyProtection="1">
      <alignment horizontal="center" vertical="center"/>
      <protection locked="0"/>
    </xf>
    <xf numFmtId="183" fontId="31" fillId="0" borderId="75" xfId="0" applyNumberFormat="1" applyFont="1" applyBorder="1" applyAlignment="1" applyProtection="1">
      <alignment horizontal="center" vertical="center"/>
      <protection locked="0"/>
    </xf>
    <xf numFmtId="0" fontId="31" fillId="0" borderId="83" xfId="0" applyFont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right" vertical="center"/>
    </xf>
    <xf numFmtId="0" fontId="31" fillId="7" borderId="3" xfId="0" applyFont="1" applyFill="1" applyBorder="1">
      <alignment vertical="center"/>
    </xf>
    <xf numFmtId="0" fontId="38" fillId="0" borderId="0" xfId="0" applyFont="1">
      <alignment vertical="center"/>
    </xf>
    <xf numFmtId="0" fontId="0" fillId="8" borderId="115" xfId="0" applyFill="1" applyBorder="1" applyAlignment="1" applyProtection="1">
      <alignment horizontal="center" vertical="center"/>
      <protection locked="0"/>
    </xf>
    <xf numFmtId="0" fontId="31" fillId="7" borderId="23" xfId="0" applyFont="1" applyFill="1" applyBorder="1">
      <alignment vertical="center"/>
    </xf>
    <xf numFmtId="0" fontId="0" fillId="6" borderId="115" xfId="0" applyFill="1" applyBorder="1" applyAlignment="1">
      <alignment horizontal="center" vertical="center"/>
    </xf>
    <xf numFmtId="0" fontId="40" fillId="6" borderId="26" xfId="0" applyFont="1" applyFill="1" applyBorder="1" applyAlignment="1" applyProtection="1">
      <alignment horizontal="center" vertical="center" shrinkToFit="1"/>
      <protection locked="0"/>
    </xf>
    <xf numFmtId="0" fontId="0" fillId="4" borderId="117" xfId="0" applyFill="1" applyBorder="1">
      <alignment vertical="center"/>
    </xf>
    <xf numFmtId="0" fontId="25" fillId="0" borderId="44" xfId="0" applyFont="1" applyBorder="1" applyAlignment="1">
      <alignment horizontal="left" vertical="center"/>
    </xf>
    <xf numFmtId="0" fontId="31" fillId="0" borderId="116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>
      <alignment horizontal="left" vertical="center"/>
    </xf>
    <xf numFmtId="49" fontId="45" fillId="0" borderId="29" xfId="0" applyNumberFormat="1" applyFont="1" applyBorder="1" applyAlignment="1" applyProtection="1">
      <alignment horizontal="center" vertical="center"/>
      <protection locked="0"/>
    </xf>
    <xf numFmtId="49" fontId="25" fillId="0" borderId="43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left" vertical="center"/>
    </xf>
    <xf numFmtId="0" fontId="31" fillId="7" borderId="23" xfId="0" applyFont="1" applyFill="1" applyBorder="1" applyAlignment="1">
      <alignment horizontal="center" vertical="center"/>
    </xf>
    <xf numFmtId="0" fontId="25" fillId="7" borderId="29" xfId="0" applyFont="1" applyFill="1" applyBorder="1" applyAlignment="1">
      <alignment horizontal="left" vertical="center"/>
    </xf>
    <xf numFmtId="49" fontId="25" fillId="7" borderId="43" xfId="0" applyNumberFormat="1" applyFont="1" applyFill="1" applyBorder="1" applyAlignment="1" applyProtection="1">
      <alignment horizontal="center" vertical="center"/>
      <protection locked="0"/>
    </xf>
    <xf numFmtId="0" fontId="31" fillId="7" borderId="83" xfId="0" applyFont="1" applyFill="1" applyBorder="1">
      <alignment vertical="center"/>
    </xf>
    <xf numFmtId="0" fontId="31" fillId="7" borderId="72" xfId="0" applyFont="1" applyFill="1" applyBorder="1">
      <alignment vertical="center"/>
    </xf>
    <xf numFmtId="0" fontId="31" fillId="7" borderId="75" xfId="0" applyFont="1" applyFill="1" applyBorder="1">
      <alignment vertical="center"/>
    </xf>
    <xf numFmtId="0" fontId="42" fillId="0" borderId="0" xfId="0" applyFont="1">
      <alignment vertical="center"/>
    </xf>
  </cellXfs>
  <cellStyles count="51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  <cellStyle name="標準_オーダー表1" xfId="50"/>
  </cellStyles>
  <dxfs count="3">
    <dxf>
      <fill>
        <patternFill patternType="none"/>
      </fill>
    </dxf>
    <dxf>
      <fill>
        <patternFill patternType="solid">
          <bgColor indexed="1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00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5665" y="7585710"/>
          <a:ext cx="2581910" cy="106108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」欄に丸で囲んだ数字で記載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yasumin77ko@gmail.com" TargetMode="Externa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BD56"/>
  <sheetViews>
    <sheetView showGridLines="0" tabSelected="1" view="pageBreakPreview" zoomScaleNormal="100" zoomScaleSheetLayoutView="100" topLeftCell="A16" workbookViewId="0">
      <selection activeCell="C4" sqref="C4:I4"/>
    </sheetView>
  </sheetViews>
  <sheetFormatPr defaultColWidth="9" defaultRowHeight="15"/>
  <cols>
    <col min="1" max="2" width="6.125" style="328" customWidth="1"/>
    <col min="3" max="6" width="7.375" style="328" customWidth="1"/>
    <col min="7" max="15" width="6.125" style="328" customWidth="1"/>
    <col min="16" max="45" width="1.625" customWidth="1"/>
    <col min="46" max="46" width="5.875" style="328" customWidth="1"/>
    <col min="47" max="47" width="20.125" style="328" customWidth="1"/>
    <col min="48" max="48" width="9.25" style="328" customWidth="1"/>
    <col min="49" max="49" width="12" style="328" customWidth="1"/>
    <col min="50" max="50" width="12.125" style="328" customWidth="1"/>
    <col min="51" max="51" width="11.375" style="328" customWidth="1"/>
    <col min="52" max="52" width="6.625" style="328" customWidth="1"/>
    <col min="53" max="16384" width="9" style="328"/>
  </cols>
  <sheetData>
    <row r="1" ht="29.25" spans="1:45">
      <c r="A1" s="329" t="s">
        <v>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</row>
    <row r="2" ht="14.45" customHeight="1" spans="1:56">
      <c r="A2" s="331" t="s">
        <v>1</v>
      </c>
      <c r="B2" s="332"/>
      <c r="C2" s="333" t="s">
        <v>2</v>
      </c>
      <c r="D2" s="334"/>
      <c r="E2" s="334"/>
      <c r="F2" s="334"/>
      <c r="G2" s="334"/>
      <c r="H2" s="334"/>
      <c r="I2" s="430"/>
      <c r="J2" s="431" t="s">
        <v>3</v>
      </c>
      <c r="K2" s="432"/>
      <c r="L2" s="432"/>
      <c r="M2" s="432"/>
      <c r="N2" s="432"/>
      <c r="O2" s="433"/>
      <c r="P2" s="431" t="s">
        <v>4</v>
      </c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518" t="s">
        <v>5</v>
      </c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431"/>
      <c r="AT2" s="550"/>
      <c r="AV2" s="551" t="s">
        <v>6</v>
      </c>
      <c r="AW2" t="s">
        <v>7</v>
      </c>
      <c r="AX2" t="s">
        <v>8</v>
      </c>
      <c r="AY2" t="s">
        <v>9</v>
      </c>
      <c r="AZ2" s="570" t="s">
        <v>10</v>
      </c>
      <c r="BA2" t="s">
        <v>11</v>
      </c>
      <c r="BB2" t="s">
        <v>12</v>
      </c>
      <c r="BC2" s="570" t="s">
        <v>13</v>
      </c>
      <c r="BD2" s="570" t="s">
        <v>14</v>
      </c>
    </row>
    <row r="3" ht="24" customHeight="1" spans="1:56">
      <c r="A3" s="335" t="s">
        <v>15</v>
      </c>
      <c r="B3" s="336"/>
      <c r="C3" s="337" t="s">
        <v>16</v>
      </c>
      <c r="D3" s="338"/>
      <c r="E3" s="338"/>
      <c r="F3" s="338"/>
      <c r="G3" s="338"/>
      <c r="H3" s="338"/>
      <c r="I3" s="434"/>
      <c r="J3" s="435" t="s">
        <v>17</v>
      </c>
      <c r="K3" s="436"/>
      <c r="L3" s="436"/>
      <c r="M3" s="436"/>
      <c r="N3" s="436"/>
      <c r="O3" s="437"/>
      <c r="P3" s="438" t="s">
        <v>18</v>
      </c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519" t="s">
        <v>10</v>
      </c>
      <c r="AF3" s="519"/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52"/>
      <c r="AT3" s="553"/>
      <c r="AV3" s="551" t="s">
        <v>17</v>
      </c>
      <c r="AW3" t="s">
        <v>7</v>
      </c>
      <c r="AX3" t="s">
        <v>8</v>
      </c>
      <c r="AY3" t="s">
        <v>9</v>
      </c>
      <c r="AZ3" s="570" t="s">
        <v>10</v>
      </c>
      <c r="BA3" t="s">
        <v>11</v>
      </c>
      <c r="BB3" t="s">
        <v>12</v>
      </c>
      <c r="BC3" s="570" t="s">
        <v>13</v>
      </c>
      <c r="BD3" s="570" t="s">
        <v>14</v>
      </c>
    </row>
    <row r="4" ht="20.1" customHeight="1" spans="1:56">
      <c r="A4" s="339" t="s">
        <v>19</v>
      </c>
      <c r="B4" s="340"/>
      <c r="C4" s="341">
        <v>431143232</v>
      </c>
      <c r="D4" s="342"/>
      <c r="E4" s="342"/>
      <c r="F4" s="342"/>
      <c r="G4" s="342"/>
      <c r="H4" s="342"/>
      <c r="I4" s="439"/>
      <c r="J4" s="440" t="s">
        <v>20</v>
      </c>
      <c r="K4" s="441"/>
      <c r="L4" s="441"/>
      <c r="M4" s="441"/>
      <c r="N4" s="441"/>
      <c r="O4" s="442"/>
      <c r="P4" s="443"/>
      <c r="Q4" s="443"/>
      <c r="R4" s="443"/>
      <c r="S4" s="443"/>
      <c r="T4" s="443"/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443"/>
      <c r="AF4" s="443"/>
      <c r="AG4" s="443"/>
      <c r="AH4" s="443"/>
      <c r="AI4" s="443"/>
      <c r="AJ4" s="443"/>
      <c r="AK4" s="443"/>
      <c r="AL4" s="443"/>
      <c r="AM4" s="443"/>
      <c r="AN4" s="443"/>
      <c r="AO4" s="443"/>
      <c r="AP4" s="443"/>
      <c r="AQ4" s="443"/>
      <c r="AR4" s="443"/>
      <c r="AS4" s="554"/>
      <c r="AT4" s="553"/>
      <c r="AV4" s="551" t="s">
        <v>21</v>
      </c>
      <c r="AW4" t="s">
        <v>7</v>
      </c>
      <c r="AX4" t="s">
        <v>8</v>
      </c>
      <c r="AY4" t="s">
        <v>9</v>
      </c>
      <c r="AZ4" s="570" t="s">
        <v>10</v>
      </c>
      <c r="BA4" t="s">
        <v>11</v>
      </c>
      <c r="BB4" t="s">
        <v>12</v>
      </c>
      <c r="BC4" s="570" t="s">
        <v>13</v>
      </c>
      <c r="BD4" s="570" t="s">
        <v>14</v>
      </c>
    </row>
    <row r="5" ht="20.1" customHeight="1" spans="1:49">
      <c r="A5" s="343" t="s">
        <v>22</v>
      </c>
      <c r="B5" s="344"/>
      <c r="C5" s="345"/>
      <c r="D5" s="346"/>
      <c r="E5" s="346"/>
      <c r="F5" s="346"/>
      <c r="G5" s="346"/>
      <c r="H5" s="346"/>
      <c r="I5" s="444"/>
      <c r="J5" s="445">
        <v>110104</v>
      </c>
      <c r="K5" s="445"/>
      <c r="L5" s="445"/>
      <c r="M5" s="445"/>
      <c r="N5" s="445"/>
      <c r="O5" s="445"/>
      <c r="P5" s="446"/>
      <c r="Q5" s="478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8"/>
      <c r="AC5" s="478"/>
      <c r="AD5" s="478"/>
      <c r="AE5" s="446"/>
      <c r="AF5" s="478"/>
      <c r="AG5" s="478"/>
      <c r="AH5" s="478"/>
      <c r="AI5" s="478"/>
      <c r="AJ5" s="478"/>
      <c r="AK5" s="529"/>
      <c r="AL5" s="529"/>
      <c r="AM5" s="529"/>
      <c r="AN5" s="529"/>
      <c r="AO5" s="529"/>
      <c r="AP5" s="529"/>
      <c r="AQ5" s="529"/>
      <c r="AR5" s="529"/>
      <c r="AS5" s="555"/>
      <c r="AT5" s="553"/>
      <c r="AV5" s="551"/>
      <c r="AW5"/>
    </row>
    <row r="6" ht="22.5" customHeight="1" spans="1:46">
      <c r="A6" s="347" t="s">
        <v>23</v>
      </c>
      <c r="B6" s="348"/>
      <c r="C6" s="349" t="s">
        <v>24</v>
      </c>
      <c r="D6" s="350"/>
      <c r="E6" s="351" t="s">
        <v>25</v>
      </c>
      <c r="F6" s="352"/>
      <c r="G6" s="353" t="s">
        <v>26</v>
      </c>
      <c r="H6" s="353"/>
      <c r="I6" s="353"/>
      <c r="J6" s="353" t="s">
        <v>27</v>
      </c>
      <c r="K6" s="353"/>
      <c r="L6" s="353"/>
      <c r="M6" s="353" t="s">
        <v>28</v>
      </c>
      <c r="N6" s="353"/>
      <c r="O6" s="353"/>
      <c r="P6" s="447" t="s">
        <v>29</v>
      </c>
      <c r="Q6" s="479"/>
      <c r="R6" s="479"/>
      <c r="S6" s="479"/>
      <c r="T6" s="479"/>
      <c r="U6" s="479"/>
      <c r="V6" s="479"/>
      <c r="W6" s="479"/>
      <c r="X6" s="479"/>
      <c r="Y6" s="479"/>
      <c r="Z6" s="479"/>
      <c r="AA6" s="479"/>
      <c r="AB6" s="479"/>
      <c r="AC6" s="479"/>
      <c r="AD6" s="479"/>
      <c r="AE6" s="479"/>
      <c r="AF6" s="479"/>
      <c r="AG6" s="479"/>
      <c r="AH6" s="479"/>
      <c r="AI6" s="479"/>
      <c r="AJ6" s="479"/>
      <c r="AK6" s="530" t="s">
        <v>30</v>
      </c>
      <c r="AL6" s="530"/>
      <c r="AM6" s="530"/>
      <c r="AN6" s="530"/>
      <c r="AO6" s="530"/>
      <c r="AP6" s="530"/>
      <c r="AQ6" s="530"/>
      <c r="AR6" s="530"/>
      <c r="AS6" s="530"/>
      <c r="AT6" s="556" t="s">
        <v>31</v>
      </c>
    </row>
    <row r="7" ht="13.5" customHeight="1" spans="1:46">
      <c r="A7" s="347"/>
      <c r="B7" s="348"/>
      <c r="C7" s="354" t="s">
        <v>32</v>
      </c>
      <c r="D7" s="355"/>
      <c r="E7" s="356" t="s">
        <v>33</v>
      </c>
      <c r="F7" s="357"/>
      <c r="G7" s="358">
        <v>500020023</v>
      </c>
      <c r="H7" s="358"/>
      <c r="I7" s="358"/>
      <c r="J7" s="358">
        <v>116911</v>
      </c>
      <c r="K7" s="358"/>
      <c r="L7" s="358"/>
      <c r="M7" s="358">
        <v>22791</v>
      </c>
      <c r="N7" s="358"/>
      <c r="O7" s="358"/>
      <c r="P7" s="448" t="s">
        <v>34</v>
      </c>
      <c r="Q7" s="480"/>
      <c r="R7" s="481" t="s">
        <v>35</v>
      </c>
      <c r="S7" s="482"/>
      <c r="T7" s="482"/>
      <c r="U7" s="482"/>
      <c r="V7" s="483" t="s">
        <v>36</v>
      </c>
      <c r="W7" s="484" t="s">
        <v>37</v>
      </c>
      <c r="X7" s="485"/>
      <c r="Y7" s="485"/>
      <c r="Z7" s="485"/>
      <c r="AA7" s="485"/>
      <c r="AB7" s="485"/>
      <c r="AC7" s="485"/>
      <c r="AD7" s="485"/>
      <c r="AE7" s="485"/>
      <c r="AF7" s="485"/>
      <c r="AG7" s="485"/>
      <c r="AH7" s="485"/>
      <c r="AI7" s="485"/>
      <c r="AJ7" s="485"/>
      <c r="AK7" s="531" t="s">
        <v>38</v>
      </c>
      <c r="AL7" s="532" t="s">
        <v>39</v>
      </c>
      <c r="AM7" s="533"/>
      <c r="AN7" s="533"/>
      <c r="AO7" s="533"/>
      <c r="AP7" s="533"/>
      <c r="AQ7" s="533"/>
      <c r="AR7" s="533"/>
      <c r="AS7" s="557" t="s">
        <v>40</v>
      </c>
      <c r="AT7" s="558">
        <v>55</v>
      </c>
    </row>
    <row r="8" ht="18" customHeight="1" spans="1:46">
      <c r="A8" s="347"/>
      <c r="B8" s="348"/>
      <c r="C8" s="359" t="s">
        <v>41</v>
      </c>
      <c r="D8" s="360"/>
      <c r="E8" s="361" t="s">
        <v>42</v>
      </c>
      <c r="F8" s="362"/>
      <c r="G8" s="358"/>
      <c r="H8" s="358"/>
      <c r="I8" s="358"/>
      <c r="J8" s="358"/>
      <c r="K8" s="358"/>
      <c r="L8" s="358"/>
      <c r="M8" s="358"/>
      <c r="N8" s="358"/>
      <c r="O8" s="358"/>
      <c r="P8" s="449" t="s">
        <v>43</v>
      </c>
      <c r="Q8" s="486"/>
      <c r="R8" s="486"/>
      <c r="S8" s="486"/>
      <c r="T8" s="486"/>
      <c r="U8" s="486"/>
      <c r="V8" s="486"/>
      <c r="W8" s="486"/>
      <c r="X8" s="486"/>
      <c r="Y8" s="486"/>
      <c r="Z8" s="486"/>
      <c r="AA8" s="486"/>
      <c r="AB8" s="486"/>
      <c r="AC8" s="486"/>
      <c r="AD8" s="486"/>
      <c r="AE8" s="486"/>
      <c r="AF8" s="486"/>
      <c r="AG8" s="486"/>
      <c r="AH8" s="486"/>
      <c r="AI8" s="486"/>
      <c r="AJ8" s="486"/>
      <c r="AK8" s="534" t="s">
        <v>44</v>
      </c>
      <c r="AL8" s="535"/>
      <c r="AM8" s="535"/>
      <c r="AN8" s="535"/>
      <c r="AO8" s="559" t="s">
        <v>36</v>
      </c>
      <c r="AP8" s="560" t="s">
        <v>45</v>
      </c>
      <c r="AQ8" s="535"/>
      <c r="AR8" s="535"/>
      <c r="AS8" s="561"/>
      <c r="AT8" s="558"/>
    </row>
    <row r="9" ht="14.45" customHeight="1" spans="1:46">
      <c r="A9" s="363" t="s">
        <v>46</v>
      </c>
      <c r="B9" s="364"/>
      <c r="C9" s="354" t="s">
        <v>47</v>
      </c>
      <c r="D9" s="355"/>
      <c r="E9" s="356" t="s">
        <v>48</v>
      </c>
      <c r="F9" s="357"/>
      <c r="G9" s="358">
        <v>500375912</v>
      </c>
      <c r="H9" s="358"/>
      <c r="I9" s="358"/>
      <c r="J9" s="358"/>
      <c r="K9" s="358"/>
      <c r="L9" s="358"/>
      <c r="M9" s="358"/>
      <c r="N9" s="358"/>
      <c r="O9" s="358"/>
      <c r="P9" s="448" t="s">
        <v>34</v>
      </c>
      <c r="Q9" s="480"/>
      <c r="R9" s="481" t="s">
        <v>49</v>
      </c>
      <c r="S9" s="482"/>
      <c r="T9" s="482"/>
      <c r="U9" s="482"/>
      <c r="V9" s="483" t="s">
        <v>36</v>
      </c>
      <c r="W9" s="484" t="s">
        <v>50</v>
      </c>
      <c r="X9" s="485"/>
      <c r="Y9" s="485"/>
      <c r="Z9" s="485"/>
      <c r="AA9" s="485"/>
      <c r="AB9" s="485"/>
      <c r="AC9" s="485"/>
      <c r="AD9" s="485"/>
      <c r="AE9" s="485"/>
      <c r="AF9" s="485"/>
      <c r="AG9" s="485"/>
      <c r="AH9" s="485"/>
      <c r="AI9" s="485"/>
      <c r="AJ9" s="536"/>
      <c r="AK9" s="531" t="s">
        <v>38</v>
      </c>
      <c r="AL9" s="532" t="s">
        <v>39</v>
      </c>
      <c r="AM9" s="533"/>
      <c r="AN9" s="533"/>
      <c r="AO9" s="533"/>
      <c r="AP9" s="533"/>
      <c r="AQ9" s="533"/>
      <c r="AR9" s="533"/>
      <c r="AS9" s="557" t="s">
        <v>40</v>
      </c>
      <c r="AT9" s="562">
        <v>45</v>
      </c>
    </row>
    <row r="10" ht="18" customHeight="1" spans="1:46">
      <c r="A10" s="363"/>
      <c r="B10" s="364"/>
      <c r="C10" s="359" t="s">
        <v>51</v>
      </c>
      <c r="D10" s="360"/>
      <c r="E10" s="361" t="s">
        <v>52</v>
      </c>
      <c r="F10" s="362"/>
      <c r="G10" s="358"/>
      <c r="H10" s="358"/>
      <c r="I10" s="358"/>
      <c r="J10" s="358"/>
      <c r="K10" s="358"/>
      <c r="L10" s="358"/>
      <c r="M10" s="358"/>
      <c r="N10" s="358"/>
      <c r="O10" s="358"/>
      <c r="P10" s="450" t="s">
        <v>53</v>
      </c>
      <c r="Q10" s="486"/>
      <c r="R10" s="486"/>
      <c r="S10" s="486"/>
      <c r="T10" s="486"/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6"/>
      <c r="AG10" s="486"/>
      <c r="AH10" s="486"/>
      <c r="AI10" s="486"/>
      <c r="AJ10" s="537"/>
      <c r="AK10" s="534" t="s">
        <v>54</v>
      </c>
      <c r="AL10" s="535"/>
      <c r="AM10" s="535"/>
      <c r="AN10" s="535"/>
      <c r="AO10" s="559" t="s">
        <v>36</v>
      </c>
      <c r="AP10" s="560" t="s">
        <v>55</v>
      </c>
      <c r="AQ10" s="535"/>
      <c r="AR10" s="535"/>
      <c r="AS10" s="561"/>
      <c r="AT10" s="562"/>
    </row>
    <row r="11" ht="14.45" customHeight="1" spans="1:46">
      <c r="A11" s="363" t="s">
        <v>56</v>
      </c>
      <c r="B11" s="364"/>
      <c r="C11" s="354" t="s">
        <v>57</v>
      </c>
      <c r="D11" s="355"/>
      <c r="E11" s="356" t="s">
        <v>58</v>
      </c>
      <c r="F11" s="357"/>
      <c r="G11" s="358">
        <v>504640584</v>
      </c>
      <c r="H11" s="358"/>
      <c r="I11" s="358"/>
      <c r="J11" s="358">
        <v>20226176</v>
      </c>
      <c r="K11" s="358"/>
      <c r="L11" s="358"/>
      <c r="M11" s="358"/>
      <c r="N11" s="358"/>
      <c r="O11" s="358"/>
      <c r="P11" s="448" t="s">
        <v>34</v>
      </c>
      <c r="Q11" s="480"/>
      <c r="R11" s="481" t="s">
        <v>59</v>
      </c>
      <c r="S11" s="482"/>
      <c r="T11" s="482"/>
      <c r="U11" s="482"/>
      <c r="V11" s="483" t="s">
        <v>36</v>
      </c>
      <c r="W11" s="484" t="s">
        <v>60</v>
      </c>
      <c r="X11" s="485"/>
      <c r="Y11" s="485"/>
      <c r="Z11" s="485"/>
      <c r="AA11" s="485"/>
      <c r="AB11" s="485"/>
      <c r="AC11" s="485"/>
      <c r="AD11" s="485"/>
      <c r="AE11" s="485"/>
      <c r="AF11" s="485"/>
      <c r="AG11" s="485"/>
      <c r="AH11" s="485"/>
      <c r="AI11" s="485"/>
      <c r="AJ11" s="536"/>
      <c r="AK11" s="531" t="s">
        <v>38</v>
      </c>
      <c r="AL11" s="532" t="s">
        <v>61</v>
      </c>
      <c r="AM11" s="533"/>
      <c r="AN11" s="533"/>
      <c r="AO11" s="533"/>
      <c r="AP11" s="533"/>
      <c r="AQ11" s="533"/>
      <c r="AR11" s="533"/>
      <c r="AS11" s="557" t="s">
        <v>40</v>
      </c>
      <c r="AT11" s="562">
        <v>38</v>
      </c>
    </row>
    <row r="12" ht="18" customHeight="1" spans="1:46">
      <c r="A12" s="363"/>
      <c r="B12" s="364"/>
      <c r="C12" s="359" t="s">
        <v>62</v>
      </c>
      <c r="D12" s="360"/>
      <c r="E12" s="361" t="s">
        <v>63</v>
      </c>
      <c r="F12" s="362"/>
      <c r="G12" s="358"/>
      <c r="H12" s="358"/>
      <c r="I12" s="358"/>
      <c r="J12" s="358"/>
      <c r="K12" s="358"/>
      <c r="L12" s="358"/>
      <c r="M12" s="358"/>
      <c r="N12" s="358"/>
      <c r="O12" s="358"/>
      <c r="P12" s="450" t="s">
        <v>64</v>
      </c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6"/>
      <c r="AB12" s="486"/>
      <c r="AC12" s="486"/>
      <c r="AD12" s="486"/>
      <c r="AE12" s="486"/>
      <c r="AF12" s="486"/>
      <c r="AG12" s="486"/>
      <c r="AH12" s="486"/>
      <c r="AI12" s="486"/>
      <c r="AJ12" s="537"/>
      <c r="AK12" s="534" t="s">
        <v>65</v>
      </c>
      <c r="AL12" s="535"/>
      <c r="AM12" s="535"/>
      <c r="AN12" s="535"/>
      <c r="AO12" s="559" t="s">
        <v>36</v>
      </c>
      <c r="AP12" s="560" t="s">
        <v>66</v>
      </c>
      <c r="AQ12" s="535"/>
      <c r="AR12" s="535"/>
      <c r="AS12" s="561"/>
      <c r="AT12" s="562"/>
    </row>
    <row r="13" customHeight="1" spans="1:46">
      <c r="A13" s="363" t="s">
        <v>67</v>
      </c>
      <c r="B13" s="364"/>
      <c r="C13" s="365"/>
      <c r="D13" s="366"/>
      <c r="E13" s="366"/>
      <c r="F13" s="367"/>
      <c r="G13" s="368"/>
      <c r="H13" s="368"/>
      <c r="I13" s="368"/>
      <c r="J13" s="368"/>
      <c r="K13" s="368"/>
      <c r="L13" s="368"/>
      <c r="M13" s="368"/>
      <c r="N13" s="368"/>
      <c r="O13" s="368"/>
      <c r="P13" s="451"/>
      <c r="Q13" s="487"/>
      <c r="R13" s="488"/>
      <c r="S13" s="488"/>
      <c r="T13" s="488"/>
      <c r="U13" s="488"/>
      <c r="V13" s="489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  <c r="AG13" s="488"/>
      <c r="AH13" s="488"/>
      <c r="AI13" s="488"/>
      <c r="AJ13" s="538"/>
      <c r="AK13" s="539"/>
      <c r="AL13" s="540"/>
      <c r="AM13" s="540"/>
      <c r="AN13" s="540"/>
      <c r="AO13" s="540"/>
      <c r="AP13" s="540"/>
      <c r="AQ13" s="540"/>
      <c r="AR13" s="540"/>
      <c r="AS13" s="563"/>
      <c r="AT13" s="564"/>
    </row>
    <row r="14" ht="18" customHeight="1" spans="1:46">
      <c r="A14" s="363"/>
      <c r="B14" s="364"/>
      <c r="C14" s="369"/>
      <c r="D14" s="370"/>
      <c r="E14" s="370"/>
      <c r="F14" s="371"/>
      <c r="G14" s="368"/>
      <c r="H14" s="368"/>
      <c r="I14" s="368"/>
      <c r="J14" s="368"/>
      <c r="K14" s="368"/>
      <c r="L14" s="368"/>
      <c r="M14" s="368"/>
      <c r="N14" s="368"/>
      <c r="O14" s="368"/>
      <c r="P14" s="452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541"/>
      <c r="AK14" s="542"/>
      <c r="AL14" s="543"/>
      <c r="AM14" s="543"/>
      <c r="AN14" s="543"/>
      <c r="AO14" s="565"/>
      <c r="AP14" s="543"/>
      <c r="AQ14" s="543"/>
      <c r="AR14" s="543"/>
      <c r="AS14" s="566"/>
      <c r="AT14" s="564"/>
    </row>
    <row r="15" customHeight="1" spans="1:46">
      <c r="A15" s="372" t="s">
        <v>68</v>
      </c>
      <c r="B15" s="364"/>
      <c r="C15" s="354" t="s">
        <v>69</v>
      </c>
      <c r="D15" s="355"/>
      <c r="E15" s="356" t="s">
        <v>70</v>
      </c>
      <c r="F15" s="357"/>
      <c r="G15" s="373" t="s">
        <v>71</v>
      </c>
      <c r="H15" s="374"/>
      <c r="I15" s="453"/>
      <c r="J15" s="454" t="s">
        <v>72</v>
      </c>
      <c r="K15" s="455"/>
      <c r="L15" s="455"/>
      <c r="M15" s="455"/>
      <c r="N15" s="455"/>
      <c r="O15" s="456"/>
      <c r="P15" s="448" t="s">
        <v>34</v>
      </c>
      <c r="Q15" s="480"/>
      <c r="R15" s="491" t="s">
        <v>35</v>
      </c>
      <c r="S15" s="482"/>
      <c r="T15" s="482"/>
      <c r="U15" s="482"/>
      <c r="V15" s="483" t="s">
        <v>36</v>
      </c>
      <c r="W15" s="492" t="s">
        <v>73</v>
      </c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536"/>
      <c r="AK15" s="531" t="s">
        <v>38</v>
      </c>
      <c r="AL15" s="532" t="s">
        <v>39</v>
      </c>
      <c r="AM15" s="533"/>
      <c r="AN15" s="533"/>
      <c r="AO15" s="533"/>
      <c r="AP15" s="533"/>
      <c r="AQ15" s="533"/>
      <c r="AR15" s="533"/>
      <c r="AS15" s="557" t="s">
        <v>40</v>
      </c>
      <c r="AT15" s="562">
        <v>45</v>
      </c>
    </row>
    <row r="16" ht="18" customHeight="1" spans="1:46">
      <c r="A16" s="363"/>
      <c r="B16" s="364"/>
      <c r="C16" s="359" t="s">
        <v>74</v>
      </c>
      <c r="D16" s="360"/>
      <c r="E16" s="361" t="s">
        <v>75</v>
      </c>
      <c r="F16" s="362"/>
      <c r="G16" s="375"/>
      <c r="H16" s="376"/>
      <c r="I16" s="336"/>
      <c r="J16" s="457"/>
      <c r="K16" s="458"/>
      <c r="L16" s="458"/>
      <c r="M16" s="458"/>
      <c r="N16" s="458"/>
      <c r="O16" s="459"/>
      <c r="P16" s="460" t="s">
        <v>76</v>
      </c>
      <c r="Q16" s="486"/>
      <c r="R16" s="486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6"/>
      <c r="AD16" s="486"/>
      <c r="AE16" s="486"/>
      <c r="AF16" s="486"/>
      <c r="AG16" s="486"/>
      <c r="AH16" s="486"/>
      <c r="AI16" s="486"/>
      <c r="AJ16" s="537"/>
      <c r="AK16" s="534" t="s">
        <v>77</v>
      </c>
      <c r="AL16" s="535"/>
      <c r="AM16" s="535"/>
      <c r="AN16" s="535"/>
      <c r="AO16" s="559" t="s">
        <v>36</v>
      </c>
      <c r="AP16" s="560" t="s">
        <v>78</v>
      </c>
      <c r="AQ16" s="535"/>
      <c r="AR16" s="535"/>
      <c r="AS16" s="561"/>
      <c r="AT16" s="562"/>
    </row>
    <row r="17" spans="1:46">
      <c r="A17" s="363" t="s">
        <v>79</v>
      </c>
      <c r="B17" s="364"/>
      <c r="C17" s="377" t="str">
        <f>IF(P16="","",P16)</f>
        <v>埼玉県入間郡三芳町北永井994－10</v>
      </c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461"/>
      <c r="Q17" s="493"/>
      <c r="R17" s="493"/>
      <c r="S17" s="493"/>
      <c r="T17" s="493"/>
      <c r="U17" s="493"/>
      <c r="V17" s="493"/>
      <c r="W17" s="493"/>
      <c r="X17" s="493"/>
      <c r="Y17" s="493"/>
      <c r="Z17" s="493"/>
      <c r="AA17" s="493"/>
      <c r="AB17" s="493"/>
      <c r="AC17" s="493"/>
      <c r="AD17" s="493"/>
      <c r="AE17" s="493"/>
      <c r="AF17" s="493"/>
      <c r="AG17" s="493"/>
      <c r="AH17" s="493"/>
      <c r="AI17" s="493"/>
      <c r="AJ17" s="493"/>
      <c r="AK17" s="493"/>
      <c r="AL17" s="493"/>
      <c r="AM17" s="493"/>
      <c r="AN17" s="493"/>
      <c r="AO17" s="493"/>
      <c r="AP17" s="493"/>
      <c r="AQ17" s="493"/>
      <c r="AR17" s="493"/>
      <c r="AS17" s="493"/>
      <c r="AT17" s="567"/>
    </row>
    <row r="18" spans="1:46">
      <c r="A18" s="363"/>
      <c r="B18" s="364"/>
      <c r="C18" s="377"/>
      <c r="D18" s="377"/>
      <c r="E18" s="377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462"/>
      <c r="Q18" s="494"/>
      <c r="R18" s="494"/>
      <c r="S18" s="494"/>
      <c r="T18" s="494"/>
      <c r="U18" s="494"/>
      <c r="V18" s="494"/>
      <c r="W18" s="494"/>
      <c r="X18" s="494"/>
      <c r="Y18" s="494"/>
      <c r="Z18" s="494"/>
      <c r="AA18" s="494"/>
      <c r="AB18" s="494"/>
      <c r="AC18" s="494"/>
      <c r="AD18" s="494"/>
      <c r="AE18" s="494"/>
      <c r="AF18" s="494"/>
      <c r="AG18" s="494"/>
      <c r="AH18" s="494"/>
      <c r="AI18" s="494"/>
      <c r="AJ18" s="494"/>
      <c r="AK18" s="494"/>
      <c r="AL18" s="494"/>
      <c r="AM18" s="494"/>
      <c r="AN18" s="494"/>
      <c r="AO18" s="494"/>
      <c r="AP18" s="494"/>
      <c r="AQ18" s="494"/>
      <c r="AR18" s="494"/>
      <c r="AS18" s="494"/>
      <c r="AT18" s="568"/>
    </row>
    <row r="19" ht="14.45" customHeight="1" spans="1:46">
      <c r="A19" s="363" t="s">
        <v>80</v>
      </c>
      <c r="B19" s="364"/>
      <c r="C19" s="377" t="s">
        <v>81</v>
      </c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462"/>
      <c r="Q19" s="494"/>
      <c r="R19" s="494"/>
      <c r="S19" s="494"/>
      <c r="T19" s="494"/>
      <c r="U19" s="494"/>
      <c r="V19" s="494"/>
      <c r="W19" s="494"/>
      <c r="X19" s="494"/>
      <c r="Y19" s="494"/>
      <c r="Z19" s="494"/>
      <c r="AA19" s="494"/>
      <c r="AB19" s="494"/>
      <c r="AC19" s="494"/>
      <c r="AD19" s="494"/>
      <c r="AE19" s="494"/>
      <c r="AF19" s="494"/>
      <c r="AG19" s="494"/>
      <c r="AH19" s="494"/>
      <c r="AI19" s="494"/>
      <c r="AJ19" s="494"/>
      <c r="AK19" s="494"/>
      <c r="AL19" s="494"/>
      <c r="AM19" s="494"/>
      <c r="AN19" s="494"/>
      <c r="AO19" s="494"/>
      <c r="AP19" s="494"/>
      <c r="AQ19" s="494"/>
      <c r="AR19" s="494"/>
      <c r="AS19" s="494"/>
      <c r="AT19" s="568"/>
    </row>
    <row r="20" ht="14.45" customHeight="1" spans="1:46">
      <c r="A20" s="363"/>
      <c r="B20" s="364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462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  <c r="AD20" s="494"/>
      <c r="AE20" s="494"/>
      <c r="AF20" s="494"/>
      <c r="AG20" s="494"/>
      <c r="AH20" s="494"/>
      <c r="AI20" s="494"/>
      <c r="AJ20" s="494"/>
      <c r="AK20" s="494"/>
      <c r="AL20" s="494"/>
      <c r="AM20" s="494"/>
      <c r="AN20" s="494"/>
      <c r="AO20" s="494"/>
      <c r="AP20" s="494"/>
      <c r="AQ20" s="494"/>
      <c r="AR20" s="494"/>
      <c r="AS20" s="494"/>
      <c r="AT20" s="568"/>
    </row>
    <row r="21" ht="14.45" customHeight="1" spans="1:46">
      <c r="A21" s="363" t="s">
        <v>82</v>
      </c>
      <c r="B21" s="364"/>
      <c r="C21" s="378">
        <v>90</v>
      </c>
      <c r="D21" s="379"/>
      <c r="E21" s="379">
        <v>8050</v>
      </c>
      <c r="F21" s="379"/>
      <c r="G21" s="379">
        <v>4118</v>
      </c>
      <c r="H21" s="379"/>
      <c r="I21" s="463"/>
      <c r="J21" s="463"/>
      <c r="K21" s="463"/>
      <c r="L21" s="463"/>
      <c r="M21" s="463"/>
      <c r="N21" s="463"/>
      <c r="O21" s="464"/>
      <c r="P21" s="462"/>
      <c r="Q21" s="494"/>
      <c r="R21" s="494"/>
      <c r="S21" s="494"/>
      <c r="T21" s="494"/>
      <c r="U21" s="494"/>
      <c r="V21" s="494"/>
      <c r="W21" s="494"/>
      <c r="X21" s="494"/>
      <c r="Y21" s="494"/>
      <c r="Z21" s="494"/>
      <c r="AA21" s="494"/>
      <c r="AB21" s="494"/>
      <c r="AC21" s="494"/>
      <c r="AD21" s="494"/>
      <c r="AE21" s="494"/>
      <c r="AF21" s="494"/>
      <c r="AG21" s="494"/>
      <c r="AH21" s="494"/>
      <c r="AI21" s="494"/>
      <c r="AJ21" s="494"/>
      <c r="AK21" s="494"/>
      <c r="AL21" s="494"/>
      <c r="AM21" s="494"/>
      <c r="AN21" s="494"/>
      <c r="AO21" s="494"/>
      <c r="AP21" s="494"/>
      <c r="AQ21" s="494"/>
      <c r="AR21" s="494"/>
      <c r="AS21" s="494"/>
      <c r="AT21" s="568"/>
    </row>
    <row r="22" ht="14.45" customHeight="1" spans="1:46">
      <c r="A22" s="380"/>
      <c r="B22" s="381"/>
      <c r="C22" s="382"/>
      <c r="D22" s="383"/>
      <c r="E22" s="383"/>
      <c r="F22" s="383"/>
      <c r="G22" s="383"/>
      <c r="H22" s="383"/>
      <c r="I22" s="465"/>
      <c r="J22" s="465"/>
      <c r="K22" s="465"/>
      <c r="L22" s="465"/>
      <c r="M22" s="465"/>
      <c r="N22" s="465"/>
      <c r="O22" s="466"/>
      <c r="P22" s="467"/>
      <c r="Q22" s="495"/>
      <c r="R22" s="495"/>
      <c r="S22" s="495"/>
      <c r="T22" s="495"/>
      <c r="U22" s="495"/>
      <c r="V22" s="495"/>
      <c r="W22" s="495"/>
      <c r="X22" s="495"/>
      <c r="Y22" s="495"/>
      <c r="Z22" s="495"/>
      <c r="AA22" s="495"/>
      <c r="AB22" s="495"/>
      <c r="AC22" s="495"/>
      <c r="AD22" s="495"/>
      <c r="AE22" s="495"/>
      <c r="AF22" s="495"/>
      <c r="AG22" s="495"/>
      <c r="AH22" s="495"/>
      <c r="AI22" s="495"/>
      <c r="AJ22" s="495"/>
      <c r="AK22" s="495"/>
      <c r="AL22" s="495"/>
      <c r="AM22" s="495"/>
      <c r="AN22" s="495"/>
      <c r="AO22" s="495"/>
      <c r="AP22" s="495"/>
      <c r="AQ22" s="495"/>
      <c r="AR22" s="495"/>
      <c r="AS22" s="495"/>
      <c r="AT22" s="569"/>
    </row>
    <row r="23" ht="14.1" customHeight="1" spans="1:45">
      <c r="A23" s="384" t="s">
        <v>83</v>
      </c>
      <c r="B23" s="385" t="s">
        <v>84</v>
      </c>
      <c r="C23" s="386" t="s">
        <v>85</v>
      </c>
      <c r="D23" s="387"/>
      <c r="E23" s="388" t="s">
        <v>86</v>
      </c>
      <c r="F23" s="389"/>
      <c r="G23" s="385" t="s">
        <v>87</v>
      </c>
      <c r="H23" s="385"/>
      <c r="I23" s="385" t="s">
        <v>88</v>
      </c>
      <c r="J23" s="385"/>
      <c r="K23" s="385"/>
      <c r="L23" s="385"/>
      <c r="M23" s="385" t="s">
        <v>89</v>
      </c>
      <c r="N23" s="385"/>
      <c r="O23" s="385"/>
      <c r="P23" s="468" t="s">
        <v>90</v>
      </c>
      <c r="Q23" s="385"/>
      <c r="R23" s="385"/>
      <c r="S23" s="385"/>
      <c r="T23" s="496"/>
      <c r="U23" s="497" t="s">
        <v>91</v>
      </c>
      <c r="V23" s="498"/>
      <c r="W23" s="499"/>
      <c r="X23" s="500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</row>
    <row r="24" ht="14.1" customHeight="1" spans="1:45">
      <c r="A24" s="390"/>
      <c r="B24" s="364"/>
      <c r="C24" s="391" t="s">
        <v>92</v>
      </c>
      <c r="D24" s="392"/>
      <c r="E24" s="393" t="s">
        <v>93</v>
      </c>
      <c r="F24" s="39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501"/>
      <c r="U24" s="502"/>
      <c r="V24" s="503"/>
      <c r="W24" s="504"/>
      <c r="X24" s="328"/>
      <c r="Y24" s="520" t="s">
        <v>94</v>
      </c>
      <c r="Z24" s="476"/>
      <c r="AA24" s="476"/>
      <c r="AB24" s="476"/>
      <c r="AC24" s="476"/>
      <c r="AD24" s="476"/>
      <c r="AE24" s="476"/>
      <c r="AF24" s="476"/>
      <c r="AG24" s="544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</row>
    <row r="25" ht="15.95" customHeight="1" spans="1:45">
      <c r="A25" s="395">
        <v>1</v>
      </c>
      <c r="B25" s="396" t="s">
        <v>95</v>
      </c>
      <c r="C25" s="354" t="s">
        <v>69</v>
      </c>
      <c r="D25" s="355"/>
      <c r="E25" s="356" t="s">
        <v>96</v>
      </c>
      <c r="F25" s="357"/>
      <c r="G25" s="397">
        <v>6</v>
      </c>
      <c r="H25" s="398"/>
      <c r="I25" s="469" t="s">
        <v>97</v>
      </c>
      <c r="J25" s="470"/>
      <c r="K25" s="470"/>
      <c r="L25" s="398"/>
      <c r="M25" s="397">
        <v>515937234</v>
      </c>
      <c r="N25" s="470"/>
      <c r="O25" s="398"/>
      <c r="P25" s="397">
        <v>160</v>
      </c>
      <c r="Q25" s="470"/>
      <c r="R25" s="470"/>
      <c r="S25" s="470"/>
      <c r="T25" s="470"/>
      <c r="U25" s="505" t="s">
        <v>98</v>
      </c>
      <c r="V25" s="506"/>
      <c r="W25" s="507"/>
      <c r="X25" s="328"/>
      <c r="Y25" s="521">
        <v>10</v>
      </c>
      <c r="Z25" s="522"/>
      <c r="AA25" s="522"/>
      <c r="AB25" s="522"/>
      <c r="AC25" s="522"/>
      <c r="AD25" s="522"/>
      <c r="AE25" s="522"/>
      <c r="AF25" s="522"/>
      <c r="AG25" s="545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</row>
    <row r="26" ht="20.1" customHeight="1" spans="1:45">
      <c r="A26" s="399"/>
      <c r="B26" s="400"/>
      <c r="C26" s="359" t="s">
        <v>74</v>
      </c>
      <c r="D26" s="360"/>
      <c r="E26" s="361" t="s">
        <v>99</v>
      </c>
      <c r="F26" s="362"/>
      <c r="G26" s="401"/>
      <c r="H26" s="402"/>
      <c r="I26" s="401"/>
      <c r="J26" s="471"/>
      <c r="K26" s="471"/>
      <c r="L26" s="402"/>
      <c r="M26" s="401"/>
      <c r="N26" s="471"/>
      <c r="O26" s="402"/>
      <c r="P26" s="401"/>
      <c r="Q26" s="471"/>
      <c r="R26" s="471"/>
      <c r="S26" s="471"/>
      <c r="T26" s="471"/>
      <c r="U26" s="508"/>
      <c r="V26" s="506"/>
      <c r="W26" s="507"/>
      <c r="X26" s="328"/>
      <c r="Y26" s="523"/>
      <c r="Z26" s="524"/>
      <c r="AA26" s="524"/>
      <c r="AB26" s="524"/>
      <c r="AC26" s="524"/>
      <c r="AD26" s="524"/>
      <c r="AE26" s="524"/>
      <c r="AF26" s="524"/>
      <c r="AG26" s="546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</row>
    <row r="27" ht="15.95" customHeight="1" spans="1:45">
      <c r="A27" s="395">
        <v>2</v>
      </c>
      <c r="B27" s="396">
        <v>2</v>
      </c>
      <c r="C27" s="354" t="s">
        <v>57</v>
      </c>
      <c r="D27" s="355"/>
      <c r="E27" s="356" t="s">
        <v>100</v>
      </c>
      <c r="F27" s="357"/>
      <c r="G27" s="397">
        <v>6</v>
      </c>
      <c r="H27" s="398"/>
      <c r="I27" s="469" t="s">
        <v>101</v>
      </c>
      <c r="J27" s="470"/>
      <c r="K27" s="470"/>
      <c r="L27" s="398"/>
      <c r="M27" s="397">
        <v>518032821</v>
      </c>
      <c r="N27" s="470"/>
      <c r="O27" s="398"/>
      <c r="P27" s="397">
        <v>140</v>
      </c>
      <c r="Q27" s="470"/>
      <c r="R27" s="470"/>
      <c r="S27" s="470"/>
      <c r="T27" s="470"/>
      <c r="U27" s="505" t="s">
        <v>98</v>
      </c>
      <c r="V27" s="506"/>
      <c r="W27" s="507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</row>
    <row r="28" ht="20.1" customHeight="1" spans="1:45">
      <c r="A28" s="399"/>
      <c r="B28" s="400"/>
      <c r="C28" s="359" t="s">
        <v>62</v>
      </c>
      <c r="D28" s="360"/>
      <c r="E28" s="361" t="s">
        <v>102</v>
      </c>
      <c r="F28" s="362"/>
      <c r="G28" s="401"/>
      <c r="H28" s="402"/>
      <c r="I28" s="401"/>
      <c r="J28" s="471"/>
      <c r="K28" s="471"/>
      <c r="L28" s="402"/>
      <c r="M28" s="401"/>
      <c r="N28" s="471"/>
      <c r="O28" s="402"/>
      <c r="P28" s="401"/>
      <c r="Q28" s="471"/>
      <c r="R28" s="471"/>
      <c r="S28" s="471"/>
      <c r="T28" s="471"/>
      <c r="U28" s="508"/>
      <c r="V28" s="506"/>
      <c r="W28" s="507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</row>
    <row r="29" ht="15.95" customHeight="1" spans="1:45">
      <c r="A29" s="395">
        <v>3</v>
      </c>
      <c r="B29" s="403">
        <v>3</v>
      </c>
      <c r="C29" s="354" t="s">
        <v>47</v>
      </c>
      <c r="D29" s="355"/>
      <c r="E29" s="356" t="s">
        <v>103</v>
      </c>
      <c r="F29" s="357"/>
      <c r="G29" s="397">
        <v>6</v>
      </c>
      <c r="H29" s="398"/>
      <c r="I29" s="469" t="s">
        <v>104</v>
      </c>
      <c r="J29" s="470"/>
      <c r="K29" s="470"/>
      <c r="L29" s="398"/>
      <c r="M29" s="397">
        <v>518639167</v>
      </c>
      <c r="N29" s="470"/>
      <c r="O29" s="398"/>
      <c r="P29" s="397">
        <v>161</v>
      </c>
      <c r="Q29" s="470"/>
      <c r="R29" s="470"/>
      <c r="S29" s="470"/>
      <c r="T29" s="470"/>
      <c r="U29" s="508" t="s">
        <v>98</v>
      </c>
      <c r="V29" s="506"/>
      <c r="W29" s="507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</row>
    <row r="30" ht="20.1" customHeight="1" spans="1:45">
      <c r="A30" s="399"/>
      <c r="B30" s="400"/>
      <c r="C30" s="359" t="s">
        <v>51</v>
      </c>
      <c r="D30" s="360"/>
      <c r="E30" s="361" t="s">
        <v>105</v>
      </c>
      <c r="F30" s="362"/>
      <c r="G30" s="401"/>
      <c r="H30" s="402"/>
      <c r="I30" s="401"/>
      <c r="J30" s="471"/>
      <c r="K30" s="471"/>
      <c r="L30" s="402"/>
      <c r="M30" s="401"/>
      <c r="N30" s="471"/>
      <c r="O30" s="402"/>
      <c r="P30" s="401"/>
      <c r="Q30" s="471"/>
      <c r="R30" s="471"/>
      <c r="S30" s="471"/>
      <c r="T30" s="471"/>
      <c r="U30" s="508"/>
      <c r="V30" s="506"/>
      <c r="W30" s="507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328"/>
    </row>
    <row r="31" ht="15.95" customHeight="1" spans="1:45">
      <c r="A31" s="395">
        <v>4</v>
      </c>
      <c r="B31" s="403">
        <v>4</v>
      </c>
      <c r="C31" s="354" t="s">
        <v>106</v>
      </c>
      <c r="D31" s="355"/>
      <c r="E31" s="356" t="s">
        <v>107</v>
      </c>
      <c r="F31" s="357"/>
      <c r="G31" s="397">
        <v>6</v>
      </c>
      <c r="H31" s="398"/>
      <c r="I31" s="469" t="s">
        <v>101</v>
      </c>
      <c r="J31" s="470"/>
      <c r="K31" s="470"/>
      <c r="L31" s="398"/>
      <c r="M31" s="397">
        <v>519833748</v>
      </c>
      <c r="N31" s="470"/>
      <c r="O31" s="398"/>
      <c r="P31" s="397">
        <v>149</v>
      </c>
      <c r="Q31" s="470"/>
      <c r="R31" s="470"/>
      <c r="S31" s="470"/>
      <c r="T31" s="470"/>
      <c r="U31" s="508" t="s">
        <v>98</v>
      </c>
      <c r="V31" s="506"/>
      <c r="W31" s="507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</row>
    <row r="32" ht="20.1" customHeight="1" spans="1:45">
      <c r="A32" s="399"/>
      <c r="B32" s="400"/>
      <c r="C32" s="359" t="s">
        <v>108</v>
      </c>
      <c r="D32" s="360"/>
      <c r="E32" s="361" t="s">
        <v>109</v>
      </c>
      <c r="F32" s="362"/>
      <c r="G32" s="401"/>
      <c r="H32" s="402"/>
      <c r="I32" s="401"/>
      <c r="J32" s="471"/>
      <c r="K32" s="471"/>
      <c r="L32" s="402"/>
      <c r="M32" s="401"/>
      <c r="N32" s="471"/>
      <c r="O32" s="402"/>
      <c r="P32" s="401"/>
      <c r="Q32" s="471"/>
      <c r="R32" s="471"/>
      <c r="S32" s="471"/>
      <c r="T32" s="471"/>
      <c r="U32" s="508"/>
      <c r="V32" s="506"/>
      <c r="W32" s="507"/>
      <c r="X32" s="328"/>
      <c r="Y32" s="520" t="s">
        <v>110</v>
      </c>
      <c r="Z32" s="476"/>
      <c r="AA32" s="476"/>
      <c r="AB32" s="476"/>
      <c r="AC32" s="476"/>
      <c r="AD32" s="476"/>
      <c r="AE32" s="476"/>
      <c r="AF32" s="476"/>
      <c r="AG32" s="544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</row>
    <row r="33" ht="15.95" customHeight="1" spans="1:45">
      <c r="A33" s="395">
        <v>5</v>
      </c>
      <c r="B33" s="403">
        <v>5</v>
      </c>
      <c r="C33" s="354" t="s">
        <v>111</v>
      </c>
      <c r="D33" s="355"/>
      <c r="E33" s="356" t="s">
        <v>112</v>
      </c>
      <c r="F33" s="357"/>
      <c r="G33" s="397">
        <v>6</v>
      </c>
      <c r="H33" s="398"/>
      <c r="I33" s="469" t="s">
        <v>97</v>
      </c>
      <c r="J33" s="470"/>
      <c r="K33" s="470"/>
      <c r="L33" s="398"/>
      <c r="M33" s="397">
        <v>520192599</v>
      </c>
      <c r="N33" s="470"/>
      <c r="O33" s="398"/>
      <c r="P33" s="397">
        <v>144</v>
      </c>
      <c r="Q33" s="470"/>
      <c r="R33" s="470"/>
      <c r="S33" s="470"/>
      <c r="T33" s="470"/>
      <c r="U33" s="508" t="s">
        <v>98</v>
      </c>
      <c r="V33" s="506"/>
      <c r="W33" s="507"/>
      <c r="X33" s="328"/>
      <c r="Y33" s="525">
        <v>1</v>
      </c>
      <c r="Z33" s="470"/>
      <c r="AA33" s="470"/>
      <c r="AB33" s="470"/>
      <c r="AC33" s="470"/>
      <c r="AD33" s="470"/>
      <c r="AE33" s="470"/>
      <c r="AF33" s="470"/>
      <c r="AG33" s="547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328"/>
    </row>
    <row r="34" ht="20.1" customHeight="1" spans="1:45">
      <c r="A34" s="399"/>
      <c r="B34" s="400"/>
      <c r="C34" s="359" t="s">
        <v>113</v>
      </c>
      <c r="D34" s="360"/>
      <c r="E34" s="361" t="s">
        <v>114</v>
      </c>
      <c r="F34" s="362"/>
      <c r="G34" s="401"/>
      <c r="H34" s="402"/>
      <c r="I34" s="401"/>
      <c r="J34" s="471"/>
      <c r="K34" s="471"/>
      <c r="L34" s="402"/>
      <c r="M34" s="401"/>
      <c r="N34" s="471"/>
      <c r="O34" s="402"/>
      <c r="P34" s="401"/>
      <c r="Q34" s="471"/>
      <c r="R34" s="471"/>
      <c r="S34" s="471"/>
      <c r="T34" s="471"/>
      <c r="U34" s="508"/>
      <c r="V34" s="506"/>
      <c r="W34" s="507"/>
      <c r="X34" s="328"/>
      <c r="Y34" s="526"/>
      <c r="Z34" s="475"/>
      <c r="AA34" s="475"/>
      <c r="AB34" s="475"/>
      <c r="AC34" s="475"/>
      <c r="AD34" s="475"/>
      <c r="AE34" s="475"/>
      <c r="AF34" s="475"/>
      <c r="AG34" s="548"/>
      <c r="AH34" s="328"/>
      <c r="AI34" s="328"/>
      <c r="AJ34" s="328"/>
      <c r="AK34" s="328"/>
      <c r="AL34" s="328"/>
      <c r="AM34" s="328"/>
      <c r="AN34" s="328"/>
      <c r="AO34" s="328"/>
      <c r="AP34" s="328"/>
      <c r="AQ34" s="328"/>
      <c r="AR34" s="328"/>
      <c r="AS34" s="328"/>
    </row>
    <row r="35" ht="15.95" customHeight="1" spans="1:45">
      <c r="A35" s="395">
        <v>6</v>
      </c>
      <c r="B35" s="403">
        <v>6</v>
      </c>
      <c r="C35" s="354" t="s">
        <v>115</v>
      </c>
      <c r="D35" s="355"/>
      <c r="E35" s="356" t="s">
        <v>116</v>
      </c>
      <c r="F35" s="357"/>
      <c r="G35" s="397">
        <v>6</v>
      </c>
      <c r="H35" s="398"/>
      <c r="I35" s="469" t="s">
        <v>117</v>
      </c>
      <c r="J35" s="470"/>
      <c r="K35" s="470"/>
      <c r="L35" s="398"/>
      <c r="M35" s="397">
        <v>520393835</v>
      </c>
      <c r="N35" s="470"/>
      <c r="O35" s="398"/>
      <c r="P35" s="397">
        <v>150</v>
      </c>
      <c r="Q35" s="470"/>
      <c r="R35" s="470"/>
      <c r="S35" s="470"/>
      <c r="T35" s="470"/>
      <c r="U35" s="505" t="s">
        <v>98</v>
      </c>
      <c r="V35" s="506"/>
      <c r="W35" s="507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</row>
    <row r="36" ht="20.1" customHeight="1" spans="1:45">
      <c r="A36" s="399"/>
      <c r="B36" s="400"/>
      <c r="C36" s="359" t="s">
        <v>118</v>
      </c>
      <c r="D36" s="360"/>
      <c r="E36" s="361" t="s">
        <v>119</v>
      </c>
      <c r="F36" s="362"/>
      <c r="G36" s="401"/>
      <c r="H36" s="402"/>
      <c r="I36" s="401"/>
      <c r="J36" s="471"/>
      <c r="K36" s="471"/>
      <c r="L36" s="402"/>
      <c r="M36" s="401"/>
      <c r="N36" s="471"/>
      <c r="O36" s="402"/>
      <c r="P36" s="401"/>
      <c r="Q36" s="471"/>
      <c r="R36" s="471"/>
      <c r="S36" s="471"/>
      <c r="T36" s="471"/>
      <c r="U36" s="508"/>
      <c r="V36" s="506"/>
      <c r="W36" s="507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</row>
    <row r="37" ht="15.95" customHeight="1" spans="1:45">
      <c r="A37" s="395">
        <v>7</v>
      </c>
      <c r="B37" s="403">
        <v>7</v>
      </c>
      <c r="C37" s="404" t="s">
        <v>120</v>
      </c>
      <c r="D37" s="355"/>
      <c r="E37" s="405" t="s">
        <v>121</v>
      </c>
      <c r="F37" s="357"/>
      <c r="G37" s="397">
        <v>5</v>
      </c>
      <c r="H37" s="398"/>
      <c r="I37" s="469" t="s">
        <v>122</v>
      </c>
      <c r="J37" s="470"/>
      <c r="K37" s="470"/>
      <c r="L37" s="398"/>
      <c r="M37" s="397">
        <v>518778668</v>
      </c>
      <c r="N37" s="470"/>
      <c r="O37" s="398"/>
      <c r="P37" s="397">
        <v>141</v>
      </c>
      <c r="Q37" s="470"/>
      <c r="R37" s="470"/>
      <c r="S37" s="470"/>
      <c r="T37" s="470"/>
      <c r="U37" s="505" t="s">
        <v>98</v>
      </c>
      <c r="V37" s="506"/>
      <c r="W37" s="507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8"/>
      <c r="AS37" s="328"/>
    </row>
    <row r="38" ht="20.1" customHeight="1" spans="1:45">
      <c r="A38" s="399"/>
      <c r="B38" s="400"/>
      <c r="C38" s="359" t="s">
        <v>123</v>
      </c>
      <c r="D38" s="360"/>
      <c r="E38" s="361" t="s">
        <v>124</v>
      </c>
      <c r="F38" s="362"/>
      <c r="G38" s="401"/>
      <c r="H38" s="402"/>
      <c r="I38" s="401"/>
      <c r="J38" s="471"/>
      <c r="K38" s="471"/>
      <c r="L38" s="402"/>
      <c r="M38" s="401"/>
      <c r="N38" s="471"/>
      <c r="O38" s="402"/>
      <c r="P38" s="401"/>
      <c r="Q38" s="471"/>
      <c r="R38" s="471"/>
      <c r="S38" s="471"/>
      <c r="T38" s="471"/>
      <c r="U38" s="508"/>
      <c r="V38" s="506"/>
      <c r="W38" s="507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8"/>
      <c r="AR38" s="328"/>
      <c r="AS38" s="328"/>
    </row>
    <row r="39" ht="15.95" customHeight="1" spans="1:45">
      <c r="A39" s="395">
        <v>8</v>
      </c>
      <c r="B39" s="403">
        <v>8</v>
      </c>
      <c r="C39" s="406" t="s">
        <v>125</v>
      </c>
      <c r="D39" s="355"/>
      <c r="E39" s="405" t="s">
        <v>126</v>
      </c>
      <c r="F39" s="357"/>
      <c r="G39" s="397">
        <v>5</v>
      </c>
      <c r="H39" s="398"/>
      <c r="I39" s="469" t="s">
        <v>127</v>
      </c>
      <c r="J39" s="470"/>
      <c r="K39" s="470"/>
      <c r="L39" s="398"/>
      <c r="M39" s="397">
        <v>519961052</v>
      </c>
      <c r="N39" s="470"/>
      <c r="O39" s="398"/>
      <c r="P39" s="397">
        <v>150</v>
      </c>
      <c r="Q39" s="470"/>
      <c r="R39" s="470"/>
      <c r="S39" s="470"/>
      <c r="T39" s="470"/>
      <c r="U39" s="505" t="s">
        <v>98</v>
      </c>
      <c r="V39" s="506"/>
      <c r="W39" s="507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</row>
    <row r="40" ht="20.1" customHeight="1" spans="1:45">
      <c r="A40" s="399"/>
      <c r="B40" s="400"/>
      <c r="C40" s="407" t="s">
        <v>128</v>
      </c>
      <c r="D40" s="360"/>
      <c r="E40" s="408" t="s">
        <v>129</v>
      </c>
      <c r="F40" s="362"/>
      <c r="G40" s="401"/>
      <c r="H40" s="402"/>
      <c r="I40" s="401"/>
      <c r="J40" s="471"/>
      <c r="K40" s="471"/>
      <c r="L40" s="402"/>
      <c r="M40" s="401"/>
      <c r="N40" s="471"/>
      <c r="O40" s="402"/>
      <c r="P40" s="401"/>
      <c r="Q40" s="471"/>
      <c r="R40" s="471"/>
      <c r="S40" s="471"/>
      <c r="T40" s="471"/>
      <c r="U40" s="508"/>
      <c r="V40" s="506"/>
      <c r="W40" s="507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</row>
    <row r="41" ht="15.95" customHeight="1" spans="1:45">
      <c r="A41" s="395">
        <v>9</v>
      </c>
      <c r="B41" s="403">
        <v>9</v>
      </c>
      <c r="C41" s="404" t="s">
        <v>130</v>
      </c>
      <c r="D41" s="355"/>
      <c r="E41" s="405" t="s">
        <v>131</v>
      </c>
      <c r="F41" s="357"/>
      <c r="G41" s="397">
        <v>4</v>
      </c>
      <c r="H41" s="398"/>
      <c r="I41" s="472" t="s">
        <v>132</v>
      </c>
      <c r="J41" s="470"/>
      <c r="K41" s="470"/>
      <c r="L41" s="398"/>
      <c r="M41" s="397">
        <v>521554761</v>
      </c>
      <c r="N41" s="470"/>
      <c r="O41" s="398"/>
      <c r="P41" s="397">
        <v>130</v>
      </c>
      <c r="Q41" s="470"/>
      <c r="R41" s="470"/>
      <c r="S41" s="470"/>
      <c r="T41" s="470"/>
      <c r="U41" s="505" t="s">
        <v>98</v>
      </c>
      <c r="V41" s="506"/>
      <c r="W41" s="507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328"/>
      <c r="AS41" s="328"/>
    </row>
    <row r="42" ht="20.1" customHeight="1" spans="1:45">
      <c r="A42" s="399"/>
      <c r="B42" s="400"/>
      <c r="C42" s="409" t="s">
        <v>133</v>
      </c>
      <c r="D42" s="360"/>
      <c r="E42" s="408" t="s">
        <v>134</v>
      </c>
      <c r="F42" s="362"/>
      <c r="G42" s="401"/>
      <c r="H42" s="402"/>
      <c r="I42" s="401"/>
      <c r="J42" s="471"/>
      <c r="K42" s="471"/>
      <c r="L42" s="402"/>
      <c r="M42" s="401"/>
      <c r="N42" s="471"/>
      <c r="O42" s="402"/>
      <c r="P42" s="401"/>
      <c r="Q42" s="471"/>
      <c r="R42" s="471"/>
      <c r="S42" s="471"/>
      <c r="T42" s="471"/>
      <c r="U42" s="508"/>
      <c r="V42" s="506"/>
      <c r="W42" s="507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8"/>
      <c r="AR42" s="328"/>
      <c r="AS42" s="328"/>
    </row>
    <row r="43" ht="15.95" customHeight="1" spans="1:45">
      <c r="A43" s="395">
        <v>10</v>
      </c>
      <c r="B43" s="403">
        <v>10</v>
      </c>
      <c r="C43" s="404" t="s">
        <v>135</v>
      </c>
      <c r="D43" s="355"/>
      <c r="E43" s="405" t="s">
        <v>136</v>
      </c>
      <c r="F43" s="357"/>
      <c r="G43" s="397">
        <v>4</v>
      </c>
      <c r="H43" s="398"/>
      <c r="I43" s="473" t="s">
        <v>137</v>
      </c>
      <c r="J43" s="470"/>
      <c r="K43" s="470"/>
      <c r="L43" s="398"/>
      <c r="M43" s="397">
        <v>522198247</v>
      </c>
      <c r="N43" s="470"/>
      <c r="O43" s="398"/>
      <c r="P43" s="397">
        <v>131</v>
      </c>
      <c r="Q43" s="470"/>
      <c r="R43" s="470"/>
      <c r="S43" s="470"/>
      <c r="T43" s="470"/>
      <c r="U43" s="505" t="s">
        <v>98</v>
      </c>
      <c r="V43" s="506"/>
      <c r="W43" s="507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328"/>
      <c r="AS43" s="328"/>
    </row>
    <row r="44" ht="20.1" customHeight="1" spans="1:45">
      <c r="A44" s="399"/>
      <c r="B44" s="400"/>
      <c r="C44" s="409" t="s">
        <v>138</v>
      </c>
      <c r="D44" s="360"/>
      <c r="E44" s="360" t="s">
        <v>139</v>
      </c>
      <c r="F44" s="362"/>
      <c r="G44" s="401"/>
      <c r="H44" s="402"/>
      <c r="I44" s="401"/>
      <c r="J44" s="471"/>
      <c r="K44" s="471"/>
      <c r="L44" s="402"/>
      <c r="M44" s="401"/>
      <c r="N44" s="471"/>
      <c r="O44" s="402"/>
      <c r="P44" s="401"/>
      <c r="Q44" s="471"/>
      <c r="R44" s="471"/>
      <c r="S44" s="471"/>
      <c r="T44" s="471"/>
      <c r="U44" s="508"/>
      <c r="V44" s="506"/>
      <c r="W44" s="507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Q44" s="328"/>
      <c r="AR44" s="328"/>
      <c r="AS44" s="328"/>
    </row>
    <row r="45" ht="15.95" customHeight="1" spans="1:45">
      <c r="A45" s="395">
        <v>11</v>
      </c>
      <c r="B45" s="403">
        <v>11</v>
      </c>
      <c r="C45" s="406" t="s">
        <v>140</v>
      </c>
      <c r="D45" s="355"/>
      <c r="E45" s="405" t="s">
        <v>141</v>
      </c>
      <c r="F45" s="357"/>
      <c r="G45" s="397">
        <v>4</v>
      </c>
      <c r="H45" s="398"/>
      <c r="I45" s="397" t="s">
        <v>137</v>
      </c>
      <c r="J45" s="470"/>
      <c r="K45" s="470"/>
      <c r="L45" s="398"/>
      <c r="M45" s="397">
        <v>522681466</v>
      </c>
      <c r="N45" s="470"/>
      <c r="O45" s="398"/>
      <c r="P45" s="397">
        <v>146</v>
      </c>
      <c r="Q45" s="470"/>
      <c r="R45" s="470"/>
      <c r="S45" s="470"/>
      <c r="T45" s="470"/>
      <c r="U45" s="505" t="s">
        <v>98</v>
      </c>
      <c r="V45" s="506"/>
      <c r="W45" s="507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  <c r="AR45" s="328"/>
      <c r="AS45" s="328"/>
    </row>
    <row r="46" ht="20.1" customHeight="1" spans="1:45">
      <c r="A46" s="399"/>
      <c r="B46" s="400"/>
      <c r="C46" s="407" t="s">
        <v>142</v>
      </c>
      <c r="D46" s="360"/>
      <c r="E46" s="408" t="s">
        <v>143</v>
      </c>
      <c r="F46" s="362"/>
      <c r="G46" s="401"/>
      <c r="H46" s="402"/>
      <c r="I46" s="401"/>
      <c r="J46" s="471"/>
      <c r="K46" s="471"/>
      <c r="L46" s="402"/>
      <c r="M46" s="401"/>
      <c r="N46" s="471"/>
      <c r="O46" s="402"/>
      <c r="P46" s="401"/>
      <c r="Q46" s="471"/>
      <c r="R46" s="471"/>
      <c r="S46" s="471"/>
      <c r="T46" s="471"/>
      <c r="U46" s="508"/>
      <c r="V46" s="506"/>
      <c r="W46" s="507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</row>
    <row r="47" ht="15.95" customHeight="1" spans="1:45">
      <c r="A47" s="395">
        <v>12</v>
      </c>
      <c r="B47" s="403">
        <v>12</v>
      </c>
      <c r="C47" s="406" t="s">
        <v>144</v>
      </c>
      <c r="D47" s="355"/>
      <c r="E47" s="405" t="s">
        <v>145</v>
      </c>
      <c r="F47" s="357"/>
      <c r="G47" s="397">
        <v>3</v>
      </c>
      <c r="H47" s="398"/>
      <c r="I47" s="473" t="s">
        <v>122</v>
      </c>
      <c r="J47" s="470"/>
      <c r="K47" s="470"/>
      <c r="L47" s="398"/>
      <c r="M47" s="397">
        <v>521760896</v>
      </c>
      <c r="N47" s="470"/>
      <c r="O47" s="398"/>
      <c r="P47" s="397">
        <v>162</v>
      </c>
      <c r="Q47" s="470"/>
      <c r="R47" s="470"/>
      <c r="S47" s="470"/>
      <c r="T47" s="470"/>
      <c r="U47" s="505" t="s">
        <v>98</v>
      </c>
      <c r="V47" s="506"/>
      <c r="W47" s="507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328"/>
    </row>
    <row r="48" ht="20.1" customHeight="1" spans="1:45">
      <c r="A48" s="410"/>
      <c r="B48" s="411"/>
      <c r="C48" s="412" t="s">
        <v>146</v>
      </c>
      <c r="D48" s="413"/>
      <c r="E48" s="414" t="s">
        <v>147</v>
      </c>
      <c r="F48" s="415"/>
      <c r="G48" s="416"/>
      <c r="H48" s="417"/>
      <c r="I48" s="416"/>
      <c r="J48" s="474"/>
      <c r="K48" s="474"/>
      <c r="L48" s="417"/>
      <c r="M48" s="416"/>
      <c r="N48" s="474"/>
      <c r="O48" s="417"/>
      <c r="P48" s="416"/>
      <c r="Q48" s="474"/>
      <c r="R48" s="474"/>
      <c r="S48" s="474"/>
      <c r="T48" s="474"/>
      <c r="U48" s="508"/>
      <c r="V48" s="506"/>
      <c r="W48" s="507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</row>
    <row r="49" ht="15.95" customHeight="1" spans="1:45">
      <c r="A49" s="363">
        <v>13</v>
      </c>
      <c r="B49" s="403"/>
      <c r="C49" s="418"/>
      <c r="D49" s="355"/>
      <c r="E49" s="355"/>
      <c r="F49" s="357"/>
      <c r="G49" s="397"/>
      <c r="H49" s="398"/>
      <c r="I49" s="397"/>
      <c r="J49" s="470"/>
      <c r="K49" s="470"/>
      <c r="L49" s="398"/>
      <c r="M49" s="397"/>
      <c r="N49" s="470"/>
      <c r="O49" s="398"/>
      <c r="P49" s="397"/>
      <c r="Q49" s="470"/>
      <c r="R49" s="470"/>
      <c r="S49" s="470"/>
      <c r="T49" s="398"/>
      <c r="U49" s="508"/>
      <c r="V49" s="506"/>
      <c r="W49" s="507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</row>
    <row r="50" ht="20.1" customHeight="1" spans="1:45">
      <c r="A50" s="363"/>
      <c r="B50" s="400"/>
      <c r="C50" s="419"/>
      <c r="D50" s="360"/>
      <c r="E50" s="360"/>
      <c r="F50" s="362"/>
      <c r="G50" s="401"/>
      <c r="H50" s="402"/>
      <c r="I50" s="401"/>
      <c r="J50" s="471"/>
      <c r="K50" s="471"/>
      <c r="L50" s="402"/>
      <c r="M50" s="401"/>
      <c r="N50" s="471"/>
      <c r="O50" s="402"/>
      <c r="P50" s="401"/>
      <c r="Q50" s="471"/>
      <c r="R50" s="471"/>
      <c r="S50" s="471"/>
      <c r="T50" s="402"/>
      <c r="U50" s="508"/>
      <c r="V50" s="506"/>
      <c r="W50" s="507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  <c r="AR50" s="328"/>
      <c r="AS50" s="328"/>
    </row>
    <row r="51" ht="15.95" customHeight="1" spans="1:45">
      <c r="A51" s="363">
        <v>14</v>
      </c>
      <c r="B51" s="403"/>
      <c r="C51" s="418"/>
      <c r="D51" s="355"/>
      <c r="E51" s="355"/>
      <c r="F51" s="357"/>
      <c r="G51" s="397"/>
      <c r="H51" s="398"/>
      <c r="I51" s="397"/>
      <c r="J51" s="470"/>
      <c r="K51" s="470"/>
      <c r="L51" s="398"/>
      <c r="M51" s="397"/>
      <c r="N51" s="470"/>
      <c r="O51" s="398"/>
      <c r="P51" s="397"/>
      <c r="Q51" s="470"/>
      <c r="R51" s="470"/>
      <c r="S51" s="470"/>
      <c r="T51" s="470"/>
      <c r="U51" s="508"/>
      <c r="V51" s="506"/>
      <c r="W51" s="507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</row>
    <row r="52" ht="20.1" customHeight="1" spans="1:45">
      <c r="A52" s="380"/>
      <c r="B52" s="420"/>
      <c r="C52" s="421"/>
      <c r="D52" s="422"/>
      <c r="E52" s="422"/>
      <c r="F52" s="423"/>
      <c r="G52" s="424"/>
      <c r="H52" s="425"/>
      <c r="I52" s="424"/>
      <c r="J52" s="475"/>
      <c r="K52" s="475"/>
      <c r="L52" s="425"/>
      <c r="M52" s="424"/>
      <c r="N52" s="475"/>
      <c r="O52" s="425"/>
      <c r="P52" s="424"/>
      <c r="Q52" s="475"/>
      <c r="R52" s="475"/>
      <c r="S52" s="475"/>
      <c r="T52" s="475"/>
      <c r="U52" s="509"/>
      <c r="V52" s="510"/>
      <c r="W52" s="511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</row>
    <row r="53" spans="16:45"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</row>
    <row r="54" ht="18" customHeight="1" spans="1:45">
      <c r="A54" s="426" t="s">
        <v>148</v>
      </c>
      <c r="B54" s="427"/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7"/>
      <c r="T54" s="512"/>
      <c r="U54" s="148"/>
      <c r="V54" s="513" t="s">
        <v>149</v>
      </c>
      <c r="W54" s="514"/>
      <c r="X54" s="514"/>
      <c r="Y54" s="514"/>
      <c r="Z54" s="514"/>
      <c r="AA54" s="514"/>
      <c r="AB54" s="514"/>
      <c r="AC54" s="514"/>
      <c r="AD54" s="514"/>
      <c r="AE54" s="514"/>
      <c r="AF54" s="527"/>
      <c r="AG54" s="549"/>
      <c r="AH54" s="549"/>
      <c r="AI54" s="549"/>
      <c r="AJ54" s="549"/>
      <c r="AK54" s="328"/>
      <c r="AL54" s="328"/>
      <c r="AM54" s="328"/>
      <c r="AN54" s="328"/>
      <c r="AO54" s="328"/>
      <c r="AP54" s="328"/>
      <c r="AQ54" s="328"/>
      <c r="AR54" s="328"/>
      <c r="AS54" s="328"/>
    </row>
    <row r="55" ht="87.95" customHeight="1" spans="1:45">
      <c r="A55" s="428" t="s">
        <v>150</v>
      </c>
      <c r="B55" s="429"/>
      <c r="C55" s="429"/>
      <c r="D55" s="429"/>
      <c r="E55" s="429"/>
      <c r="F55" s="429"/>
      <c r="G55" s="429"/>
      <c r="H55" s="429"/>
      <c r="I55" s="429"/>
      <c r="J55" s="429"/>
      <c r="K55" s="429"/>
      <c r="L55" s="429"/>
      <c r="M55" s="429"/>
      <c r="N55" s="429"/>
      <c r="O55" s="429"/>
      <c r="P55" s="429"/>
      <c r="Q55" s="429"/>
      <c r="R55" s="429"/>
      <c r="S55" s="429"/>
      <c r="T55" s="515"/>
      <c r="U55" s="148"/>
      <c r="V55" s="516">
        <f>LEN(A55)</f>
        <v>111</v>
      </c>
      <c r="W55" s="517"/>
      <c r="X55" s="517"/>
      <c r="Y55" s="517"/>
      <c r="Z55" s="517"/>
      <c r="AA55" s="517"/>
      <c r="AB55" s="517"/>
      <c r="AC55" s="517"/>
      <c r="AD55" s="517"/>
      <c r="AE55" s="517"/>
      <c r="AF55" s="528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  <c r="AR55" s="328"/>
      <c r="AS55" s="328"/>
    </row>
    <row r="56" spans="16:45"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P47:T48"/>
    <mergeCell ref="I37:L38"/>
    <mergeCell ref="M49:O50"/>
    <mergeCell ref="P49:T50"/>
    <mergeCell ref="G49:H50"/>
    <mergeCell ref="I49:L50"/>
    <mergeCell ref="G51:H52"/>
    <mergeCell ref="I51:L52"/>
    <mergeCell ref="M51:O52"/>
    <mergeCell ref="P51:T52"/>
    <mergeCell ref="G15:I16"/>
    <mergeCell ref="G7:I8"/>
    <mergeCell ref="J7:L8"/>
    <mergeCell ref="M7:O8"/>
    <mergeCell ref="A11:B12"/>
    <mergeCell ref="A13:B14"/>
    <mergeCell ref="G45:H46"/>
    <mergeCell ref="I45:L46"/>
    <mergeCell ref="M45:O46"/>
    <mergeCell ref="P45:T46"/>
    <mergeCell ref="Y33:AG34"/>
    <mergeCell ref="P23:T24"/>
    <mergeCell ref="J15:O16"/>
    <mergeCell ref="G11:I12"/>
    <mergeCell ref="J11:L12"/>
    <mergeCell ref="M11:O12"/>
    <mergeCell ref="P33:T34"/>
    <mergeCell ref="P27:T28"/>
    <mergeCell ref="P29:T30"/>
    <mergeCell ref="P25:T26"/>
    <mergeCell ref="C17:O18"/>
    <mergeCell ref="P31:T32"/>
    <mergeCell ref="P39:T40"/>
    <mergeCell ref="P41:T42"/>
    <mergeCell ref="G47:H48"/>
    <mergeCell ref="I47:L48"/>
    <mergeCell ref="M47:O48"/>
    <mergeCell ref="M25:O26"/>
    <mergeCell ref="I29:L30"/>
    <mergeCell ref="M29:O30"/>
    <mergeCell ref="M23:O24"/>
    <mergeCell ref="C19:O20"/>
    <mergeCell ref="G23:H24"/>
    <mergeCell ref="I23:L24"/>
    <mergeCell ref="G27:H28"/>
    <mergeCell ref="I27:L28"/>
    <mergeCell ref="G37:H38"/>
    <mergeCell ref="A21:B22"/>
    <mergeCell ref="C21:D22"/>
    <mergeCell ref="E21:F22"/>
    <mergeCell ref="G21:H22"/>
    <mergeCell ref="G35:H36"/>
    <mergeCell ref="G33:H34"/>
    <mergeCell ref="G25:H26"/>
    <mergeCell ref="G9:I10"/>
    <mergeCell ref="J9:L10"/>
    <mergeCell ref="M9:O10"/>
    <mergeCell ref="G13:O14"/>
    <mergeCell ref="G43:H44"/>
    <mergeCell ref="I39:L40"/>
    <mergeCell ref="I43:L44"/>
    <mergeCell ref="M43:O44"/>
    <mergeCell ref="A17:B18"/>
    <mergeCell ref="A19:B20"/>
    <mergeCell ref="G31:H32"/>
    <mergeCell ref="G29:H30"/>
    <mergeCell ref="A15:B16"/>
    <mergeCell ref="G41:H42"/>
    <mergeCell ref="G39:H40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&#10;【選手No】を半角数字で入力してください。" sqref="Y33:AG34"/>
  </dataValidations>
  <hyperlinks>
    <hyperlink ref="J15" r:id="rId2" display="yasumin77ko@gmail.com"/>
  </hyperlink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6"/>
  </sheetPr>
  <dimension ref="A1:BG68"/>
  <sheetViews>
    <sheetView workbookViewId="0">
      <selection activeCell="AY15" sqref="AY15:BD16"/>
    </sheetView>
  </sheetViews>
  <sheetFormatPr defaultColWidth="1.625" defaultRowHeight="13.5"/>
  <cols>
    <col min="1" max="10" width="1.625" style="37"/>
    <col min="11" max="11" width="2.5" style="37" customWidth="1"/>
    <col min="12" max="13" width="1.625" style="37"/>
    <col min="14" max="14" width="3.5" style="37" customWidth="1"/>
    <col min="15" max="17" width="1.625" style="37"/>
    <col min="18" max="18" width="1.625" style="37" customWidth="1"/>
    <col min="19" max="20" width="1.625" style="37"/>
    <col min="21" max="21" width="1.625" style="37" customWidth="1"/>
    <col min="22" max="22" width="1.5" style="37" customWidth="1"/>
    <col min="23" max="23" width="1.625" style="37" hidden="1" customWidth="1"/>
    <col min="24" max="27" width="1.625" style="37"/>
    <col min="28" max="28" width="2.125" style="37" customWidth="1"/>
    <col min="29" max="38" width="1.625" style="37"/>
    <col min="39" max="39" width="2.125" style="37" customWidth="1"/>
    <col min="40" max="47" width="1.625" style="37"/>
    <col min="48" max="48" width="1.625" style="37" customWidth="1"/>
    <col min="49" max="49" width="2.125" style="37" customWidth="1"/>
    <col min="50" max="50" width="5.125" style="37" customWidth="1"/>
    <col min="51" max="51" width="0.125" style="37" customWidth="1"/>
    <col min="52" max="52" width="1.625" style="37" hidden="1" customWidth="1"/>
    <col min="53" max="54" width="1.625" style="37"/>
    <col min="55" max="55" width="2.125" style="37" customWidth="1"/>
    <col min="56" max="56" width="1.625" style="37" customWidth="1"/>
    <col min="57" max="57" width="2" style="37" customWidth="1"/>
    <col min="58" max="58" width="1.625" style="37" hidden="1" customWidth="1"/>
    <col min="59" max="16384" width="1.625" style="37"/>
  </cols>
  <sheetData>
    <row r="1" spans="1:57">
      <c r="A1" s="54" t="s">
        <v>151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258" t="s">
        <v>152</v>
      </c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</row>
    <row r="2" spans="1:4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</row>
    <row r="3" ht="9.75" customHeight="1" spans="1:44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</row>
    <row r="4" ht="12" customHeight="1"/>
    <row r="5" ht="28.5" spans="1:59">
      <c r="A5" s="55"/>
      <c r="B5" s="56" t="s">
        <v>153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5"/>
      <c r="BG5" s="55"/>
    </row>
    <row r="6" ht="11.25" customHeight="1" spans="2:2">
      <c r="B6" s="57" t="s">
        <v>154</v>
      </c>
    </row>
    <row r="7" ht="12.75" customHeight="1" spans="2:58">
      <c r="B7" s="58" t="str">
        <f>IF(入力!AE3="","",入力!AE3)</f>
        <v>埼玉県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150"/>
      <c r="R7" s="37" t="s">
        <v>155</v>
      </c>
      <c r="AW7" s="271"/>
      <c r="AX7" s="272" t="str">
        <f>IF(入力!J3="","",入力!J3)</f>
        <v>女子</v>
      </c>
      <c r="AY7" s="273"/>
      <c r="AZ7" s="273"/>
      <c r="BA7" s="273"/>
      <c r="BB7" s="273"/>
      <c r="BC7" s="273"/>
      <c r="BD7" s="273"/>
      <c r="BE7" s="299"/>
      <c r="BF7" s="271"/>
    </row>
    <row r="8" customHeight="1" spans="2:57"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151"/>
      <c r="R8" s="37" t="s">
        <v>156</v>
      </c>
      <c r="AX8" s="274"/>
      <c r="AY8" s="275"/>
      <c r="AZ8" s="275"/>
      <c r="BA8" s="275"/>
      <c r="BB8" s="275"/>
      <c r="BC8" s="275"/>
      <c r="BD8" s="275"/>
      <c r="BE8" s="300"/>
    </row>
    <row r="9" ht="7.35" customHeight="1" spans="2:57"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152"/>
      <c r="AX9" s="276"/>
      <c r="AY9" s="277"/>
      <c r="AZ9" s="277"/>
      <c r="BA9" s="277"/>
      <c r="BB9" s="277"/>
      <c r="BC9" s="277"/>
      <c r="BD9" s="277"/>
      <c r="BE9" s="301"/>
    </row>
    <row r="10" ht="6" customHeight="1"/>
    <row r="11" ht="5.25" customHeight="1" spans="6:10">
      <c r="F11" s="64"/>
      <c r="G11" s="65">
        <v>38</v>
      </c>
      <c r="H11" s="66"/>
      <c r="I11" s="153"/>
      <c r="J11" s="64"/>
    </row>
    <row r="12" ht="12" customHeight="1" spans="5:16">
      <c r="E12" s="64" t="s">
        <v>157</v>
      </c>
      <c r="F12" s="64"/>
      <c r="G12" s="67"/>
      <c r="H12" s="68"/>
      <c r="I12" s="154"/>
      <c r="J12" s="64" t="s">
        <v>158</v>
      </c>
      <c r="K12" s="155"/>
      <c r="L12" s="155"/>
      <c r="M12" s="155"/>
      <c r="P12" s="156"/>
    </row>
    <row r="13" ht="5.25" customHeight="1" spans="5:16">
      <c r="E13" s="64"/>
      <c r="F13" s="64"/>
      <c r="G13" s="69"/>
      <c r="H13" s="70"/>
      <c r="I13" s="157"/>
      <c r="J13" s="64"/>
      <c r="K13" s="155"/>
      <c r="L13" s="155"/>
      <c r="M13" s="155"/>
      <c r="P13" s="156"/>
    </row>
    <row r="14" ht="5.25" customHeight="1"/>
    <row r="15" ht="15.75" customHeight="1" spans="2:57">
      <c r="B15" s="71" t="s">
        <v>159</v>
      </c>
      <c r="C15" s="72"/>
      <c r="D15" s="72"/>
      <c r="E15" s="72"/>
      <c r="F15" s="73"/>
      <c r="G15" s="74" t="str">
        <f>IF(入力!C2="","",入力!C2)</f>
        <v>オオイクッキーズスポーツショウネンダン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175"/>
      <c r="X15" s="176" t="s">
        <v>160</v>
      </c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71" t="s">
        <v>161</v>
      </c>
      <c r="AJ15" s="72"/>
      <c r="AK15" s="72"/>
      <c r="AL15" s="72"/>
      <c r="AM15" s="243" t="str">
        <f>IF(入力!P3="","",入力!P3)</f>
        <v>ふじみ野市</v>
      </c>
      <c r="AN15" s="244"/>
      <c r="AO15" s="244"/>
      <c r="AP15" s="244"/>
      <c r="AQ15" s="244"/>
      <c r="AR15" s="244"/>
      <c r="AS15" s="244"/>
      <c r="AT15" s="259"/>
      <c r="AU15" s="91" t="s">
        <v>162</v>
      </c>
      <c r="AV15" s="92"/>
      <c r="AW15" s="92"/>
      <c r="AX15" s="93"/>
      <c r="AY15" s="278"/>
      <c r="AZ15" s="279"/>
      <c r="BA15" s="279"/>
      <c r="BB15" s="279"/>
      <c r="BC15" s="279"/>
      <c r="BD15" s="279"/>
      <c r="BE15" s="302" t="s">
        <v>163</v>
      </c>
    </row>
    <row r="16" ht="17.1" customHeight="1" spans="2:57">
      <c r="B16" s="76"/>
      <c r="C16" s="77"/>
      <c r="D16" s="77"/>
      <c r="E16" s="77"/>
      <c r="F16" s="78"/>
      <c r="G16" s="79" t="str">
        <f>IF(入力!C3="","",入力!C3)</f>
        <v>大井クッキーズスポーツ少年団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177"/>
      <c r="X16" s="178">
        <f>IF(入力!C4="","",入力!C4)</f>
        <v>431143232</v>
      </c>
      <c r="Y16" s="224"/>
      <c r="Z16" s="224"/>
      <c r="AA16" s="224"/>
      <c r="AB16" s="224"/>
      <c r="AC16" s="224"/>
      <c r="AD16" s="224"/>
      <c r="AE16" s="224"/>
      <c r="AF16" s="224"/>
      <c r="AG16" s="224"/>
      <c r="AH16" s="245"/>
      <c r="AI16" s="76"/>
      <c r="AJ16" s="77"/>
      <c r="AK16" s="77"/>
      <c r="AL16" s="77"/>
      <c r="AM16" s="246"/>
      <c r="AN16" s="247"/>
      <c r="AO16" s="247"/>
      <c r="AP16" s="247"/>
      <c r="AQ16" s="247"/>
      <c r="AR16" s="247"/>
      <c r="AS16" s="247"/>
      <c r="AT16" s="260"/>
      <c r="AU16" s="261"/>
      <c r="AV16" s="114"/>
      <c r="AW16" s="114"/>
      <c r="AX16" s="280"/>
      <c r="AY16" s="281"/>
      <c r="AZ16" s="282"/>
      <c r="BA16" s="282"/>
      <c r="BB16" s="282"/>
      <c r="BC16" s="282"/>
      <c r="BD16" s="282"/>
      <c r="BE16" s="303"/>
    </row>
    <row r="17" ht="17.1" customHeight="1" spans="2:57">
      <c r="B17" s="76"/>
      <c r="C17" s="77"/>
      <c r="D17" s="77"/>
      <c r="E17" s="77"/>
      <c r="F17" s="78"/>
      <c r="G17" s="81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79"/>
      <c r="X17" s="180" t="str">
        <f>IF(入力!C5="","",入力!C5)</f>
        <v/>
      </c>
      <c r="Y17" s="225"/>
      <c r="Z17" s="225"/>
      <c r="AA17" s="225"/>
      <c r="AB17" s="225"/>
      <c r="AC17" s="225"/>
      <c r="AD17" s="225"/>
      <c r="AE17" s="225"/>
      <c r="AF17" s="225"/>
      <c r="AG17" s="225"/>
      <c r="AH17" s="248"/>
      <c r="AI17" s="249"/>
      <c r="AJ17" s="198"/>
      <c r="AK17" s="198"/>
      <c r="AL17" s="198"/>
      <c r="AM17" s="250"/>
      <c r="AN17" s="251"/>
      <c r="AO17" s="251"/>
      <c r="AP17" s="251"/>
      <c r="AQ17" s="251"/>
      <c r="AR17" s="251"/>
      <c r="AS17" s="251"/>
      <c r="AT17" s="262"/>
      <c r="AU17" s="109"/>
      <c r="AV17" s="110"/>
      <c r="AW17" s="110"/>
      <c r="AX17" s="111"/>
      <c r="AY17" s="283"/>
      <c r="AZ17" s="284"/>
      <c r="BA17" s="284"/>
      <c r="BB17" s="284"/>
      <c r="BC17" s="284"/>
      <c r="BD17" s="284"/>
      <c r="BE17" s="304" t="s">
        <v>164</v>
      </c>
    </row>
    <row r="18" ht="15" customHeight="1" spans="2:57"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119" t="s">
        <v>165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226" t="s">
        <v>166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 t="s">
        <v>167</v>
      </c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305"/>
    </row>
    <row r="19" ht="14.45" customHeight="1" spans="2:59">
      <c r="B19" s="85" t="s">
        <v>168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98"/>
      <c r="N19" s="158">
        <f>IF(入力!J7="","",入力!J7)</f>
        <v>116911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227"/>
      <c r="AC19" s="158" t="str">
        <f>IF(入力!J9="","",入力!J9)</f>
        <v/>
      </c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227"/>
      <c r="AR19" s="158">
        <f>IF(入力!J11="","",入力!J11)</f>
        <v>20226176</v>
      </c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306"/>
      <c r="BG19" s="307"/>
    </row>
    <row r="20" ht="14.45" customHeight="1" spans="2:57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96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1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308"/>
    </row>
    <row r="21" ht="14.45" customHeight="1" spans="2:59">
      <c r="B21" s="85" t="s">
        <v>169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98"/>
      <c r="N21" s="158">
        <f>IF(入力!M7="","",入力!M7)</f>
        <v>22791</v>
      </c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227"/>
      <c r="AC21" s="158" t="str">
        <f>IF(入力!M9="","",入力!M9)</f>
        <v/>
      </c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227"/>
      <c r="AR21" s="158" t="str">
        <f>IF(入力!M11="","",入力!M11)</f>
        <v/>
      </c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306"/>
      <c r="BG21" s="307"/>
    </row>
    <row r="22" ht="14.45" customHeight="1" spans="2:57"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96"/>
      <c r="N22" s="161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228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309"/>
    </row>
    <row r="23" ht="15" customHeight="1" spans="2:57">
      <c r="B23" s="89" t="s">
        <v>170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163">
        <f>IF(入力!G7="","",入力!G7)</f>
        <v>500020023</v>
      </c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>
        <f>IF(入力!G9="","",入力!G9)</f>
        <v>500375912</v>
      </c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>
        <f>IF(入力!G11="","",入力!G11)</f>
        <v>504640584</v>
      </c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310"/>
    </row>
    <row r="24" ht="12" customHeight="1" spans="2:57">
      <c r="B24" s="91" t="s">
        <v>171</v>
      </c>
      <c r="C24" s="92"/>
      <c r="D24" s="92"/>
      <c r="E24" s="92"/>
      <c r="F24" s="93"/>
      <c r="G24" s="94" t="str">
        <f>IF(AND(入力!C7&lt;&gt;"",入力!E7&lt;&gt;""),入力!C7&amp;" "&amp;入力!E7,"")</f>
        <v>オオワダ ヒロシ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181"/>
      <c r="S24" s="182">
        <f>IF(入力!AT7="","",入力!AT7)</f>
        <v>55</v>
      </c>
      <c r="T24" s="183"/>
      <c r="U24" s="184"/>
      <c r="V24" s="72" t="s">
        <v>172</v>
      </c>
      <c r="W24" s="72"/>
      <c r="X24" s="72"/>
      <c r="Y24" s="229" t="s">
        <v>34</v>
      </c>
      <c r="Z24" s="230"/>
      <c r="AA24" s="231" t="str">
        <f>IF(入力!R7="","",入力!R7)</f>
        <v>354</v>
      </c>
      <c r="AB24" s="231"/>
      <c r="AC24" s="231"/>
      <c r="AD24" s="231"/>
      <c r="AE24" s="232" t="s">
        <v>36</v>
      </c>
      <c r="AF24" s="231" t="str">
        <f>IF(入力!W7="","",入力!W7)</f>
        <v>0004</v>
      </c>
      <c r="AG24" s="231"/>
      <c r="AH24" s="231"/>
      <c r="AI24" s="231"/>
      <c r="AJ24" s="231"/>
      <c r="AK24" s="252"/>
      <c r="AL24" s="252"/>
      <c r="AM24" s="252"/>
      <c r="AN24" s="252"/>
      <c r="AO24" s="252"/>
      <c r="AP24" s="252"/>
      <c r="AQ24" s="252"/>
      <c r="AR24" s="252"/>
      <c r="AS24" s="263"/>
      <c r="AT24" s="264" t="s">
        <v>173</v>
      </c>
      <c r="AU24" s="226"/>
      <c r="AV24" s="226"/>
      <c r="AW24" s="285" t="s">
        <v>38</v>
      </c>
      <c r="AX24" s="231" t="str">
        <f>IF(入力!AL7="","",入力!AL7)</f>
        <v>090</v>
      </c>
      <c r="AY24" s="231"/>
      <c r="AZ24" s="231"/>
      <c r="BA24" s="231"/>
      <c r="BB24" s="231"/>
      <c r="BC24" s="231"/>
      <c r="BD24" s="231"/>
      <c r="BE24" s="311" t="s">
        <v>40</v>
      </c>
    </row>
    <row r="25" ht="19.5" customHeight="1" spans="2:57">
      <c r="B25" s="87"/>
      <c r="C25" s="88"/>
      <c r="D25" s="88"/>
      <c r="E25" s="88"/>
      <c r="F25" s="96"/>
      <c r="G25" s="69" t="str">
        <f>IF(AND(入力!C8&lt;&gt;"",入力!E8&lt;&gt;""),入力!C8&amp;" "&amp;入力!E8,"")</f>
        <v>大和田 宏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157"/>
      <c r="S25" s="185"/>
      <c r="T25" s="186"/>
      <c r="U25" s="187"/>
      <c r="V25" s="188"/>
      <c r="W25" s="188"/>
      <c r="X25" s="188"/>
      <c r="Y25" s="233" t="str">
        <f>IF(入力!P8="","",入力!P8)</f>
        <v>埼玉県富士見市下南畑2421－3</v>
      </c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65"/>
      <c r="AT25" s="266"/>
      <c r="AU25" s="266"/>
      <c r="AV25" s="266"/>
      <c r="AW25" s="286" t="str">
        <f>IF(入力!AK8="","",入力!AK8)</f>
        <v>5202</v>
      </c>
      <c r="AX25" s="287"/>
      <c r="AY25" s="287"/>
      <c r="AZ25" s="287"/>
      <c r="BA25" s="234" t="s">
        <v>36</v>
      </c>
      <c r="BB25" s="287" t="str">
        <f>IF(入力!AP8="","",入力!AP8)</f>
        <v>9729</v>
      </c>
      <c r="BC25" s="287"/>
      <c r="BD25" s="287"/>
      <c r="BE25" s="312"/>
    </row>
    <row r="26" ht="12" customHeight="1" spans="2:57">
      <c r="B26" s="97" t="s">
        <v>166</v>
      </c>
      <c r="C26" s="86"/>
      <c r="D26" s="86"/>
      <c r="E26" s="86"/>
      <c r="F26" s="98"/>
      <c r="G26" s="99" t="str">
        <f>IF(AND(入力!C9&lt;&gt;"",入力!E9&lt;&gt;""),入力!C9&amp;" "&amp;入力!E9,"")</f>
        <v>ヤタベ ユウイチ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89"/>
      <c r="S26" s="190">
        <f>IF(入力!AT9="","",入力!AT9)</f>
        <v>45</v>
      </c>
      <c r="T26" s="191"/>
      <c r="U26" s="192"/>
      <c r="V26" s="193" t="s">
        <v>172</v>
      </c>
      <c r="W26" s="193"/>
      <c r="X26" s="193"/>
      <c r="Y26" s="235" t="s">
        <v>34</v>
      </c>
      <c r="Z26" s="236"/>
      <c r="AA26" s="237" t="str">
        <f>IF(入力!R9="","",入力!R9)</f>
        <v> 350</v>
      </c>
      <c r="AB26" s="237"/>
      <c r="AC26" s="237"/>
      <c r="AD26" s="237"/>
      <c r="AE26" s="238" t="s">
        <v>36</v>
      </c>
      <c r="AF26" s="237" t="str">
        <f>IF(入力!W9="","",入力!W9)</f>
        <v>1334</v>
      </c>
      <c r="AG26" s="237"/>
      <c r="AH26" s="237"/>
      <c r="AI26" s="237"/>
      <c r="AJ26" s="237"/>
      <c r="AK26" s="253"/>
      <c r="AL26" s="253"/>
      <c r="AM26" s="253"/>
      <c r="AN26" s="253"/>
      <c r="AO26" s="253"/>
      <c r="AP26" s="253"/>
      <c r="AQ26" s="253"/>
      <c r="AR26" s="253"/>
      <c r="AS26" s="267"/>
      <c r="AT26" s="268" t="s">
        <v>173</v>
      </c>
      <c r="AU26" s="266"/>
      <c r="AV26" s="266"/>
      <c r="AW26" s="288" t="s">
        <v>38</v>
      </c>
      <c r="AX26" s="225" t="str">
        <f>IF(入力!AL9="","",入力!AL9)</f>
        <v>090</v>
      </c>
      <c r="AY26" s="225"/>
      <c r="AZ26" s="225"/>
      <c r="BA26" s="225"/>
      <c r="BB26" s="225"/>
      <c r="BC26" s="225"/>
      <c r="BD26" s="225"/>
      <c r="BE26" s="313" t="s">
        <v>40</v>
      </c>
    </row>
    <row r="27" ht="19.5" customHeight="1" spans="2:57">
      <c r="B27" s="87"/>
      <c r="C27" s="88"/>
      <c r="D27" s="88"/>
      <c r="E27" s="88"/>
      <c r="F27" s="96"/>
      <c r="G27" s="69" t="str">
        <f>IF(AND(入力!C10&lt;&gt;"",入力!E10&lt;&gt;""),入力!C10&amp;" "&amp;入力!E10,"")</f>
        <v>谷田部 雄一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157"/>
      <c r="S27" s="185"/>
      <c r="T27" s="186"/>
      <c r="U27" s="187"/>
      <c r="V27" s="188"/>
      <c r="W27" s="188"/>
      <c r="X27" s="188"/>
      <c r="Y27" s="233" t="str">
        <f>IF(入力!P10="","",入力!P10)</f>
        <v>埼玉県狭山市入間川1463－23</v>
      </c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65"/>
      <c r="AT27" s="266"/>
      <c r="AU27" s="266"/>
      <c r="AV27" s="266"/>
      <c r="AW27" s="286" t="str">
        <f>IF(入力!AK10="","",入力!AK10)</f>
        <v>5397</v>
      </c>
      <c r="AX27" s="287"/>
      <c r="AY27" s="287"/>
      <c r="AZ27" s="287"/>
      <c r="BA27" s="234" t="s">
        <v>36</v>
      </c>
      <c r="BB27" s="287" t="str">
        <f>IF(入力!AP10="","",入力!AP10)</f>
        <v>4199</v>
      </c>
      <c r="BC27" s="287"/>
      <c r="BD27" s="287"/>
      <c r="BE27" s="312"/>
    </row>
    <row r="28" ht="12" customHeight="1" spans="2:57">
      <c r="B28" s="101" t="s">
        <v>167</v>
      </c>
      <c r="C28" s="102"/>
      <c r="D28" s="102"/>
      <c r="E28" s="102"/>
      <c r="F28" s="103"/>
      <c r="G28" s="99" t="str">
        <f>IF(AND(入力!C11&lt;&gt;"",入力!E11&lt;&gt;""),入力!C11&amp;" "&amp;入力!E11,"")</f>
        <v>タバタ コウスケ</v>
      </c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89"/>
      <c r="S28" s="190">
        <f>IF(入力!AT11="","",入力!AT11)</f>
        <v>38</v>
      </c>
      <c r="T28" s="191"/>
      <c r="U28" s="192"/>
      <c r="V28" s="193" t="s">
        <v>172</v>
      </c>
      <c r="W28" s="193"/>
      <c r="X28" s="193"/>
      <c r="Y28" s="235" t="s">
        <v>34</v>
      </c>
      <c r="Z28" s="236"/>
      <c r="AA28" s="237" t="str">
        <f>IF(入力!R11="","",入力!R11)</f>
        <v>359</v>
      </c>
      <c r="AB28" s="237"/>
      <c r="AC28" s="237"/>
      <c r="AD28" s="237"/>
      <c r="AE28" s="238" t="s">
        <v>36</v>
      </c>
      <c r="AF28" s="237" t="str">
        <f>IF(入力!W11="","",入力!W11)</f>
        <v>0002</v>
      </c>
      <c r="AG28" s="237"/>
      <c r="AH28" s="237"/>
      <c r="AI28" s="237"/>
      <c r="AJ28" s="237"/>
      <c r="AK28" s="253"/>
      <c r="AL28" s="253"/>
      <c r="AM28" s="253"/>
      <c r="AN28" s="253"/>
      <c r="AO28" s="253"/>
      <c r="AP28" s="253"/>
      <c r="AQ28" s="253"/>
      <c r="AR28" s="253"/>
      <c r="AS28" s="267"/>
      <c r="AT28" s="268" t="s">
        <v>173</v>
      </c>
      <c r="AU28" s="266"/>
      <c r="AV28" s="266"/>
      <c r="AW28" s="288" t="s">
        <v>38</v>
      </c>
      <c r="AX28" s="225" t="str">
        <f>IF(入力!AL11="","",入力!AL11)</f>
        <v>080</v>
      </c>
      <c r="AY28" s="225"/>
      <c r="AZ28" s="225"/>
      <c r="BA28" s="225"/>
      <c r="BB28" s="225"/>
      <c r="BC28" s="225"/>
      <c r="BD28" s="225"/>
      <c r="BE28" s="313" t="s">
        <v>40</v>
      </c>
    </row>
    <row r="29" ht="19.5" customHeight="1" spans="2:57">
      <c r="B29" s="104"/>
      <c r="C29" s="105"/>
      <c r="D29" s="105"/>
      <c r="E29" s="105"/>
      <c r="F29" s="106"/>
      <c r="G29" s="107" t="str">
        <f>IF(AND(入力!C12&lt;&gt;"",入力!E12&lt;&gt;""),入力!C12&amp;" "&amp;入力!E12,"")</f>
        <v>田畑 弘佑</v>
      </c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94"/>
      <c r="S29" s="185"/>
      <c r="T29" s="186"/>
      <c r="U29" s="187"/>
      <c r="V29" s="188"/>
      <c r="W29" s="188"/>
      <c r="X29" s="188"/>
      <c r="Y29" s="233" t="str">
        <f>IF(入力!P12="","",入力!P12)</f>
        <v>埼玉県所沢市中富190</v>
      </c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65"/>
      <c r="AT29" s="266"/>
      <c r="AU29" s="266"/>
      <c r="AV29" s="266"/>
      <c r="AW29" s="286" t="str">
        <f>IF(入力!AK12="","",入力!AK12)</f>
        <v>6777</v>
      </c>
      <c r="AX29" s="287"/>
      <c r="AY29" s="287"/>
      <c r="AZ29" s="287"/>
      <c r="BA29" s="234" t="s">
        <v>36</v>
      </c>
      <c r="BB29" s="287" t="str">
        <f>IF(入力!AP12="","",入力!AP12)</f>
        <v>0416</v>
      </c>
      <c r="BC29" s="287"/>
      <c r="BD29" s="287"/>
      <c r="BE29" s="312"/>
    </row>
    <row r="30" ht="12" customHeight="1" spans="2:57">
      <c r="B30" s="97" t="s">
        <v>174</v>
      </c>
      <c r="C30" s="86"/>
      <c r="D30" s="86"/>
      <c r="E30" s="86"/>
      <c r="F30" s="98"/>
      <c r="G30" s="99" t="str">
        <f>IF(AND(入力!C15&lt;&gt;"",入力!E15&lt;&gt;""),入力!C15&amp;" "&amp;入力!E15,"")</f>
        <v>コバヤシ ヤスミ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89"/>
      <c r="S30" s="195" t="s">
        <v>175</v>
      </c>
      <c r="T30" s="193"/>
      <c r="U30" s="193"/>
      <c r="V30" s="193"/>
      <c r="W30" s="193"/>
      <c r="X30" s="193"/>
      <c r="Y30" s="239" t="str">
        <f>IF(入力!J15="","",入力!J15)</f>
        <v>yasumin77ko@gmail.com</v>
      </c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69"/>
      <c r="AT30" s="268" t="s">
        <v>173</v>
      </c>
      <c r="AU30" s="266"/>
      <c r="AV30" s="266"/>
      <c r="AW30" s="288" t="s">
        <v>38</v>
      </c>
      <c r="AX30" s="225" t="str">
        <f>IF(入力!AL15="","",入力!AL15)</f>
        <v>090</v>
      </c>
      <c r="AY30" s="225"/>
      <c r="AZ30" s="225"/>
      <c r="BA30" s="225"/>
      <c r="BB30" s="225"/>
      <c r="BC30" s="225"/>
      <c r="BD30" s="225"/>
      <c r="BE30" s="313" t="s">
        <v>40</v>
      </c>
    </row>
    <row r="31" ht="19.5" customHeight="1" spans="2:57">
      <c r="B31" s="109"/>
      <c r="C31" s="110"/>
      <c r="D31" s="110"/>
      <c r="E31" s="110"/>
      <c r="F31" s="111"/>
      <c r="G31" s="112" t="str">
        <f>IF(AND(入力!C16&lt;&gt;"",入力!E16&lt;&gt;""),入力!C16&amp;" "&amp;入力!E16,"")</f>
        <v>小林 康美</v>
      </c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96"/>
      <c r="S31" s="197"/>
      <c r="T31" s="198"/>
      <c r="U31" s="198"/>
      <c r="V31" s="198"/>
      <c r="W31" s="198"/>
      <c r="X31" s="198"/>
      <c r="Y31" s="241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70"/>
      <c r="AT31" s="90"/>
      <c r="AU31" s="90"/>
      <c r="AV31" s="90"/>
      <c r="AW31" s="289" t="str">
        <f>IF(入力!AK16="","",入力!AK16)</f>
        <v>8050</v>
      </c>
      <c r="AX31" s="290"/>
      <c r="AY31" s="290"/>
      <c r="AZ31" s="290"/>
      <c r="BA31" s="290" t="s">
        <v>36</v>
      </c>
      <c r="BB31" s="290" t="str">
        <f>IF(入力!AP16="","",入力!AP16)</f>
        <v>4118</v>
      </c>
      <c r="BC31" s="290"/>
      <c r="BD31" s="290"/>
      <c r="BE31" s="314"/>
    </row>
    <row r="32" ht="4.35" customHeight="1" spans="2:57">
      <c r="B32" s="114"/>
      <c r="C32" s="114"/>
      <c r="D32" s="114"/>
      <c r="E32" s="114"/>
      <c r="F32" s="114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14"/>
      <c r="AU32" s="114"/>
      <c r="AV32" s="114"/>
      <c r="AW32" s="225"/>
      <c r="AX32" s="225"/>
      <c r="AY32" s="225"/>
      <c r="AZ32" s="225"/>
      <c r="BA32" s="225"/>
      <c r="BB32" s="225"/>
      <c r="BC32" s="225"/>
      <c r="BD32" s="225"/>
      <c r="BE32" s="225"/>
    </row>
    <row r="33" ht="16.35" customHeight="1" spans="2:10">
      <c r="B33" s="115" t="s">
        <v>176</v>
      </c>
      <c r="C33" s="116"/>
      <c r="D33" s="116"/>
      <c r="E33" s="116"/>
      <c r="F33" s="116"/>
      <c r="G33" s="116"/>
      <c r="H33" s="117" t="s">
        <v>177</v>
      </c>
      <c r="I33"/>
      <c r="J33"/>
    </row>
    <row r="34" ht="15" customHeight="1" spans="2:57">
      <c r="B34" s="118" t="s">
        <v>178</v>
      </c>
      <c r="C34" s="119"/>
      <c r="D34" s="119"/>
      <c r="E34" s="119" t="s">
        <v>179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 t="s">
        <v>180</v>
      </c>
      <c r="Q34" s="119"/>
      <c r="R34" s="119"/>
      <c r="S34" s="200" t="s">
        <v>91</v>
      </c>
      <c r="T34" s="92"/>
      <c r="U34" s="92"/>
      <c r="V34" s="200" t="s">
        <v>181</v>
      </c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3"/>
      <c r="AL34" s="92" t="s">
        <v>182</v>
      </c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3"/>
      <c r="AY34" s="119" t="s">
        <v>183</v>
      </c>
      <c r="AZ34" s="119"/>
      <c r="BA34" s="119"/>
      <c r="BB34" s="119"/>
      <c r="BC34" s="119"/>
      <c r="BD34" s="119"/>
      <c r="BE34" s="315"/>
    </row>
    <row r="35" ht="11.45" customHeight="1" spans="2:57">
      <c r="B35" s="120" t="str">
        <f>IF(入力!B25="","",入力!B25)</f>
        <v>①</v>
      </c>
      <c r="C35" s="121"/>
      <c r="D35" s="122"/>
      <c r="E35" s="123" t="str">
        <f>IF(AND(入力!C25&lt;&gt;"",入力!E25&lt;&gt;""),入力!C25&amp;" "&amp;入力!E25,"")</f>
        <v>コバヤシ エマ</v>
      </c>
      <c r="F35" s="124"/>
      <c r="G35" s="124"/>
      <c r="H35" s="124"/>
      <c r="I35" s="124"/>
      <c r="J35" s="124"/>
      <c r="K35" s="124"/>
      <c r="L35" s="124"/>
      <c r="M35" s="124"/>
      <c r="N35" s="124"/>
      <c r="O35" s="164"/>
      <c r="P35" s="165">
        <f>IF(入力!G25="","",入力!G25)</f>
        <v>6</v>
      </c>
      <c r="Q35" s="201"/>
      <c r="R35" s="202"/>
      <c r="S35" s="203" t="str">
        <f>IF(入力!U25="","",入力!U25)</f>
        <v>女</v>
      </c>
      <c r="T35" s="121"/>
      <c r="U35" s="122"/>
      <c r="V35" s="204" t="str">
        <f>IF(入力!I25="","",入力!I25)</f>
        <v>ふじみ野市立大井小学校</v>
      </c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54"/>
      <c r="AL35" s="203">
        <f>IF(入力!M25="","",入力!M25)</f>
        <v>515937234</v>
      </c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2"/>
      <c r="AY35" s="291">
        <f>IF(入力!P25="","",入力!P25)</f>
        <v>160</v>
      </c>
      <c r="AZ35" s="292"/>
      <c r="BA35" s="292"/>
      <c r="BB35" s="292"/>
      <c r="BC35" s="292"/>
      <c r="BD35" s="292"/>
      <c r="BE35" s="316"/>
    </row>
    <row r="36" ht="20.1" customHeight="1" spans="2:57">
      <c r="B36" s="125"/>
      <c r="C36" s="126"/>
      <c r="D36" s="127"/>
      <c r="E36" s="128" t="str">
        <f>IF(AND(入力!C26&lt;&gt;"",入力!E26&lt;&gt;""),入力!C26&amp;" "&amp;入力!E26,"")</f>
        <v>小林 恵蒔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66"/>
      <c r="P36" s="167"/>
      <c r="Q36" s="206"/>
      <c r="R36" s="207"/>
      <c r="S36" s="208"/>
      <c r="T36" s="126"/>
      <c r="U36" s="127"/>
      <c r="V36" s="209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55"/>
      <c r="AL36" s="208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7"/>
      <c r="AY36" s="293"/>
      <c r="AZ36" s="294"/>
      <c r="BA36" s="294"/>
      <c r="BB36" s="294"/>
      <c r="BC36" s="294"/>
      <c r="BD36" s="294"/>
      <c r="BE36" s="317"/>
    </row>
    <row r="37" ht="11.45" customHeight="1" spans="2:57">
      <c r="B37" s="130">
        <f>IF(入力!B27="","",入力!B27)</f>
        <v>2</v>
      </c>
      <c r="C37" s="131"/>
      <c r="D37" s="132"/>
      <c r="E37" s="133" t="str">
        <f>IF(AND(入力!C27&lt;&gt;"",入力!E27&lt;&gt;""),入力!C27&amp;" "&amp;入力!E27,"")</f>
        <v>タバタ ミメ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68"/>
      <c r="P37" s="169">
        <f>IF(入力!G27="","",入力!G27)</f>
        <v>6</v>
      </c>
      <c r="Q37" s="211"/>
      <c r="R37" s="212"/>
      <c r="S37" s="213" t="str">
        <f>IF(入力!U27="","",入力!U27)</f>
        <v>女</v>
      </c>
      <c r="T37" s="131"/>
      <c r="U37" s="132"/>
      <c r="V37" s="214" t="str">
        <f>IF(入力!I27="","",入力!I27)</f>
        <v>所沢市立中富小学校</v>
      </c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56"/>
      <c r="AL37" s="213">
        <f>IF(入力!M27="","",入力!M27)</f>
        <v>518032821</v>
      </c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2"/>
      <c r="AY37" s="295">
        <f>IF(入力!P27="","",入力!P27)</f>
        <v>140</v>
      </c>
      <c r="AZ37" s="296"/>
      <c r="BA37" s="296"/>
      <c r="BB37" s="296"/>
      <c r="BC37" s="296"/>
      <c r="BD37" s="296"/>
      <c r="BE37" s="318"/>
    </row>
    <row r="38" ht="20.1" customHeight="1" spans="2:57">
      <c r="B38" s="125"/>
      <c r="C38" s="126"/>
      <c r="D38" s="127"/>
      <c r="E38" s="128" t="str">
        <f>IF(AND(入力!C28&lt;&gt;"",入力!E28&lt;&gt;""),入力!C28&amp;" "&amp;入力!E28,"")</f>
        <v>田畑 美芽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66"/>
      <c r="P38" s="167"/>
      <c r="Q38" s="206"/>
      <c r="R38" s="207"/>
      <c r="S38" s="208"/>
      <c r="T38" s="126"/>
      <c r="U38" s="127"/>
      <c r="V38" s="209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55"/>
      <c r="AL38" s="208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7"/>
      <c r="AY38" s="293"/>
      <c r="AZ38" s="294"/>
      <c r="BA38" s="294"/>
      <c r="BB38" s="294"/>
      <c r="BC38" s="294"/>
      <c r="BD38" s="294"/>
      <c r="BE38" s="317"/>
    </row>
    <row r="39" ht="11.45" customHeight="1" spans="2:57">
      <c r="B39" s="130">
        <f>IF(入力!B29="","",入力!B29)</f>
        <v>3</v>
      </c>
      <c r="C39" s="131"/>
      <c r="D39" s="132"/>
      <c r="E39" s="135" t="str">
        <f>IF(AND(入力!C29&lt;&gt;"",入力!E29&lt;&gt;""),入力!C29&amp;" "&amp;入力!E29,"")</f>
        <v>ヤタベ ユズハ</v>
      </c>
      <c r="F39" s="136"/>
      <c r="G39" s="136"/>
      <c r="H39" s="136"/>
      <c r="I39" s="136"/>
      <c r="J39" s="136"/>
      <c r="K39" s="136"/>
      <c r="L39" s="136"/>
      <c r="M39" s="136"/>
      <c r="N39" s="136"/>
      <c r="O39" s="170"/>
      <c r="P39" s="169">
        <f>IF(入力!G29="","",入力!G29)</f>
        <v>6</v>
      </c>
      <c r="Q39" s="211"/>
      <c r="R39" s="212"/>
      <c r="S39" s="213" t="str">
        <f>IF(入力!U29="","",入力!U29)</f>
        <v>女</v>
      </c>
      <c r="T39" s="131"/>
      <c r="U39" s="132"/>
      <c r="V39" s="214" t="str">
        <f>IF(入力!I29="","",入力!I29)</f>
        <v>狭山市立富士見小学校</v>
      </c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56"/>
      <c r="AL39" s="213">
        <f>IF(入力!M29="","",入力!M29)</f>
        <v>518639167</v>
      </c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2"/>
      <c r="AY39" s="295">
        <f>IF(入力!P29="","",入力!P29)</f>
        <v>161</v>
      </c>
      <c r="AZ39" s="296"/>
      <c r="BA39" s="296"/>
      <c r="BB39" s="296"/>
      <c r="BC39" s="296"/>
      <c r="BD39" s="296"/>
      <c r="BE39" s="318"/>
    </row>
    <row r="40" ht="20.1" customHeight="1" spans="2:57">
      <c r="B40" s="125"/>
      <c r="C40" s="126"/>
      <c r="D40" s="127"/>
      <c r="E40" s="137" t="str">
        <f>IF(AND(入力!C30&lt;&gt;"",入力!E30&lt;&gt;""),入力!C30&amp;" "&amp;入力!E30,"")</f>
        <v>谷田部 柚羽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66"/>
      <c r="P40" s="167"/>
      <c r="Q40" s="206"/>
      <c r="R40" s="207"/>
      <c r="S40" s="208"/>
      <c r="T40" s="126"/>
      <c r="U40" s="127"/>
      <c r="V40" s="209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55"/>
      <c r="AL40" s="208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293"/>
      <c r="AZ40" s="294"/>
      <c r="BA40" s="294"/>
      <c r="BB40" s="294"/>
      <c r="BC40" s="294"/>
      <c r="BD40" s="294"/>
      <c r="BE40" s="317"/>
    </row>
    <row r="41" ht="11.45" customHeight="1" spans="2:57">
      <c r="B41" s="130">
        <f>IF(入力!B31="","",入力!B31)</f>
        <v>4</v>
      </c>
      <c r="C41" s="131"/>
      <c r="D41" s="132"/>
      <c r="E41" s="138" t="str">
        <f>IF(AND(入力!C31&lt;&gt;"",入力!E31&lt;&gt;""),入力!C31&amp;" "&amp;入力!E31,"")</f>
        <v>ハセガワ ネイロ</v>
      </c>
      <c r="F41" s="139"/>
      <c r="G41" s="139"/>
      <c r="H41" s="139"/>
      <c r="I41" s="139"/>
      <c r="J41" s="139"/>
      <c r="K41" s="139"/>
      <c r="L41" s="139"/>
      <c r="M41" s="139"/>
      <c r="N41" s="139"/>
      <c r="O41" s="171"/>
      <c r="P41" s="169">
        <f>IF(入力!G31="","",入力!G31)</f>
        <v>6</v>
      </c>
      <c r="Q41" s="211"/>
      <c r="R41" s="212"/>
      <c r="S41" s="213" t="str">
        <f>IF(入力!U31="","",入力!U31)</f>
        <v>女</v>
      </c>
      <c r="T41" s="131"/>
      <c r="U41" s="132"/>
      <c r="V41" s="214" t="str">
        <f>IF(入力!I31="","",入力!I31)</f>
        <v>所沢市立中富小学校</v>
      </c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56"/>
      <c r="AL41" s="213">
        <f>IF(入力!M31="","",入力!M31)</f>
        <v>519833748</v>
      </c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2"/>
      <c r="AY41" s="295">
        <f>IF(入力!P31="","",入力!P31)</f>
        <v>149</v>
      </c>
      <c r="AZ41" s="296"/>
      <c r="BA41" s="296"/>
      <c r="BB41" s="296"/>
      <c r="BC41" s="296"/>
      <c r="BD41" s="296"/>
      <c r="BE41" s="318"/>
    </row>
    <row r="42" ht="20.1" customHeight="1" spans="2:57">
      <c r="B42" s="125"/>
      <c r="C42" s="126"/>
      <c r="D42" s="127"/>
      <c r="E42" s="137" t="str">
        <f>IF(AND(入力!C32&lt;&gt;"",入力!E32&lt;&gt;""),入力!C32&amp;" "&amp;入力!E32,"")</f>
        <v>長谷川　 音彩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66"/>
      <c r="P42" s="167"/>
      <c r="Q42" s="206"/>
      <c r="R42" s="207"/>
      <c r="S42" s="208"/>
      <c r="T42" s="126"/>
      <c r="U42" s="127"/>
      <c r="V42" s="209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55"/>
      <c r="AL42" s="208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293"/>
      <c r="AZ42" s="294"/>
      <c r="BA42" s="294"/>
      <c r="BB42" s="294"/>
      <c r="BC42" s="294"/>
      <c r="BD42" s="294"/>
      <c r="BE42" s="317"/>
    </row>
    <row r="43" ht="11.45" customHeight="1" spans="2:57">
      <c r="B43" s="130">
        <f>IF(入力!B33="","",入力!B33)</f>
        <v>5</v>
      </c>
      <c r="C43" s="131"/>
      <c r="D43" s="132"/>
      <c r="E43" s="138" t="str">
        <f>IF(AND(入力!C33&lt;&gt;"",入力!E33&lt;&gt;""),入力!C33&amp;" "&amp;入力!E33,"")</f>
        <v>カミキ ミア</v>
      </c>
      <c r="F43" s="139"/>
      <c r="G43" s="139"/>
      <c r="H43" s="139"/>
      <c r="I43" s="139"/>
      <c r="J43" s="139"/>
      <c r="K43" s="139"/>
      <c r="L43" s="139"/>
      <c r="M43" s="139"/>
      <c r="N43" s="139"/>
      <c r="O43" s="171"/>
      <c r="P43" s="169">
        <f>IF(入力!G33="","",入力!G33)</f>
        <v>6</v>
      </c>
      <c r="Q43" s="211"/>
      <c r="R43" s="212"/>
      <c r="S43" s="213" t="str">
        <f>IF(入力!U33="","",入力!U33)</f>
        <v>女</v>
      </c>
      <c r="T43" s="131"/>
      <c r="U43" s="132"/>
      <c r="V43" s="214" t="str">
        <f>IF(入力!I33="","",入力!I33)</f>
        <v>ふじみ野市立大井小学校</v>
      </c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56"/>
      <c r="AL43" s="213">
        <f>IF(入力!M33="","",入力!M33)</f>
        <v>520192599</v>
      </c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2"/>
      <c r="AY43" s="295">
        <f>IF(入力!P33="","",入力!P33)</f>
        <v>144</v>
      </c>
      <c r="AZ43" s="296"/>
      <c r="BA43" s="296"/>
      <c r="BB43" s="296"/>
      <c r="BC43" s="296"/>
      <c r="BD43" s="296"/>
      <c r="BE43" s="318"/>
    </row>
    <row r="44" ht="20.1" customHeight="1" spans="2:57">
      <c r="B44" s="125"/>
      <c r="C44" s="126"/>
      <c r="D44" s="127"/>
      <c r="E44" s="137" t="str">
        <f>IF(AND(入力!C34&lt;&gt;"",入力!E34&lt;&gt;""),入力!C34&amp;" "&amp;入力!E34,"")</f>
        <v>神木 心愛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66"/>
      <c r="P44" s="167"/>
      <c r="Q44" s="206"/>
      <c r="R44" s="207"/>
      <c r="S44" s="208"/>
      <c r="T44" s="126"/>
      <c r="U44" s="127"/>
      <c r="V44" s="209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55"/>
      <c r="AL44" s="208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7"/>
      <c r="AY44" s="293"/>
      <c r="AZ44" s="294"/>
      <c r="BA44" s="294"/>
      <c r="BB44" s="294"/>
      <c r="BC44" s="294"/>
      <c r="BD44" s="294"/>
      <c r="BE44" s="317"/>
    </row>
    <row r="45" ht="11.45" customHeight="1" spans="2:57">
      <c r="B45" s="130">
        <f>IF(入力!B35="","",入力!B35)</f>
        <v>6</v>
      </c>
      <c r="C45" s="131"/>
      <c r="D45" s="132"/>
      <c r="E45" s="138" t="str">
        <f>IF(AND(入力!C35&lt;&gt;"",入力!E35&lt;&gt;""),入力!C35&amp;" "&amp;入力!E35,"")</f>
        <v>フナコシ ユアキ</v>
      </c>
      <c r="F45" s="139"/>
      <c r="G45" s="139"/>
      <c r="H45" s="139"/>
      <c r="I45" s="139"/>
      <c r="J45" s="139"/>
      <c r="K45" s="139"/>
      <c r="L45" s="139"/>
      <c r="M45" s="139"/>
      <c r="N45" s="139"/>
      <c r="O45" s="171"/>
      <c r="P45" s="169">
        <f>IF(入力!G35="","",入力!G35)</f>
        <v>6</v>
      </c>
      <c r="Q45" s="211"/>
      <c r="R45" s="212"/>
      <c r="S45" s="213" t="str">
        <f>IF(入力!U35="","",入力!U35)</f>
        <v>女</v>
      </c>
      <c r="T45" s="131"/>
      <c r="U45" s="132"/>
      <c r="V45" s="214" t="str">
        <f>IF(入力!I35="","",入力!I35)</f>
        <v>所沢市立安松小学校</v>
      </c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56"/>
      <c r="AL45" s="213">
        <f>IF(入力!M35="","",入力!M35)</f>
        <v>520393835</v>
      </c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2"/>
      <c r="AY45" s="295">
        <f>IF(入力!P35="","",入力!P35)</f>
        <v>150</v>
      </c>
      <c r="AZ45" s="296"/>
      <c r="BA45" s="296"/>
      <c r="BB45" s="296"/>
      <c r="BC45" s="296"/>
      <c r="BD45" s="296"/>
      <c r="BE45" s="318"/>
    </row>
    <row r="46" ht="20.1" customHeight="1" spans="2:57">
      <c r="B46" s="125"/>
      <c r="C46" s="126"/>
      <c r="D46" s="127"/>
      <c r="E46" s="137" t="str">
        <f>IF(AND(入力!C36&lt;&gt;"",入力!E36&lt;&gt;""),入力!C36&amp;" "&amp;入力!E36,"")</f>
        <v>船越 結愛希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66"/>
      <c r="P46" s="167"/>
      <c r="Q46" s="206"/>
      <c r="R46" s="207"/>
      <c r="S46" s="208"/>
      <c r="T46" s="126"/>
      <c r="U46" s="127"/>
      <c r="V46" s="209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55"/>
      <c r="AL46" s="208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293"/>
      <c r="AZ46" s="294"/>
      <c r="BA46" s="294"/>
      <c r="BB46" s="294"/>
      <c r="BC46" s="294"/>
      <c r="BD46" s="294"/>
      <c r="BE46" s="317"/>
    </row>
    <row r="47" ht="11.45" customHeight="1" spans="2:57">
      <c r="B47" s="130">
        <f>IF(入力!B37="","",入力!B37)</f>
        <v>7</v>
      </c>
      <c r="C47" s="131"/>
      <c r="D47" s="132"/>
      <c r="E47" s="138" t="str">
        <f>IF(AND(入力!C37&lt;&gt;"",入力!E37&lt;&gt;""),入力!C37&amp;" "&amp;入力!E37,"")</f>
        <v>アイソ ユイナ</v>
      </c>
      <c r="F47" s="139"/>
      <c r="G47" s="139"/>
      <c r="H47" s="139"/>
      <c r="I47" s="139"/>
      <c r="J47" s="139"/>
      <c r="K47" s="139"/>
      <c r="L47" s="139"/>
      <c r="M47" s="139"/>
      <c r="N47" s="139"/>
      <c r="O47" s="171"/>
      <c r="P47" s="169">
        <f>IF(入力!G37="","",入力!G37)</f>
        <v>5</v>
      </c>
      <c r="Q47" s="211"/>
      <c r="R47" s="212"/>
      <c r="S47" s="213" t="str">
        <f>IF(入力!U37="","",入力!U37)</f>
        <v>女</v>
      </c>
      <c r="T47" s="131"/>
      <c r="U47" s="132"/>
      <c r="V47" s="214" t="str">
        <f>IF(入力!I37="","",入力!I37)</f>
        <v>川越市立高階南小学校</v>
      </c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56"/>
      <c r="AL47" s="213">
        <f>IF(入力!M37="","",入力!M37)</f>
        <v>518778668</v>
      </c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2"/>
      <c r="AY47" s="295">
        <f>IF(入力!P37="","",入力!P37)</f>
        <v>141</v>
      </c>
      <c r="AZ47" s="296"/>
      <c r="BA47" s="296"/>
      <c r="BB47" s="296"/>
      <c r="BC47" s="296"/>
      <c r="BD47" s="296"/>
      <c r="BE47" s="318"/>
    </row>
    <row r="48" ht="20.1" customHeight="1" spans="2:57">
      <c r="B48" s="125"/>
      <c r="C48" s="126"/>
      <c r="D48" s="127"/>
      <c r="E48" s="137" t="str">
        <f>IF(AND(入力!C38&lt;&gt;"",入力!E38&lt;&gt;""),入力!C38&amp;" "&amp;入力!E38,"")</f>
        <v>相曽 優花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66"/>
      <c r="P48" s="167"/>
      <c r="Q48" s="206"/>
      <c r="R48" s="207"/>
      <c r="S48" s="208"/>
      <c r="T48" s="126"/>
      <c r="U48" s="127"/>
      <c r="V48" s="209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55"/>
      <c r="AL48" s="208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293"/>
      <c r="AZ48" s="294"/>
      <c r="BA48" s="294"/>
      <c r="BB48" s="294"/>
      <c r="BC48" s="294"/>
      <c r="BD48" s="294"/>
      <c r="BE48" s="317"/>
    </row>
    <row r="49" ht="11.45" customHeight="1" spans="2:57">
      <c r="B49" s="130">
        <f>IF(入力!B39="","",入力!B39)</f>
        <v>8</v>
      </c>
      <c r="C49" s="131"/>
      <c r="D49" s="132"/>
      <c r="E49" s="138" t="str">
        <f>IF(AND(入力!C39&lt;&gt;"",入力!E39&lt;&gt;""),入力!C39&amp;" "&amp;入力!E39,"")</f>
        <v>スズキ ハナ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71"/>
      <c r="P49" s="169">
        <f>IF(入力!G39="","",入力!G39)</f>
        <v>5</v>
      </c>
      <c r="Q49" s="211"/>
      <c r="R49" s="212"/>
      <c r="S49" s="213" t="str">
        <f>IF(入力!U39="","",入力!U39)</f>
        <v>女</v>
      </c>
      <c r="T49" s="131"/>
      <c r="U49" s="132"/>
      <c r="V49" s="214" t="str">
        <f>IF(入力!I39="","",入力!I39)</f>
        <v>所沢市立和田小学校</v>
      </c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56"/>
      <c r="AL49" s="213">
        <f>IF(入力!M39="","",入力!M39)</f>
        <v>519961052</v>
      </c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295">
        <f>IF(入力!P39="","",入力!P39)</f>
        <v>150</v>
      </c>
      <c r="AZ49" s="296"/>
      <c r="BA49" s="296"/>
      <c r="BB49" s="296"/>
      <c r="BC49" s="296"/>
      <c r="BD49" s="296"/>
      <c r="BE49" s="318"/>
    </row>
    <row r="50" ht="20.1" customHeight="1" spans="2:57">
      <c r="B50" s="125"/>
      <c r="C50" s="126"/>
      <c r="D50" s="127"/>
      <c r="E50" s="137" t="str">
        <f>IF(AND(入力!C40&lt;&gt;"",入力!E40&lt;&gt;""),入力!C40&amp;" "&amp;入力!E40,"")</f>
        <v>鈴木 花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66"/>
      <c r="P50" s="167"/>
      <c r="Q50" s="206"/>
      <c r="R50" s="207"/>
      <c r="S50" s="208"/>
      <c r="T50" s="126"/>
      <c r="U50" s="127"/>
      <c r="V50" s="209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55"/>
      <c r="AL50" s="208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293"/>
      <c r="AZ50" s="294"/>
      <c r="BA50" s="294"/>
      <c r="BB50" s="294"/>
      <c r="BC50" s="294"/>
      <c r="BD50" s="294"/>
      <c r="BE50" s="317"/>
    </row>
    <row r="51" ht="11.45" customHeight="1" spans="2:57">
      <c r="B51" s="130">
        <f>IF(入力!B41="","",入力!B41)</f>
        <v>9</v>
      </c>
      <c r="C51" s="131"/>
      <c r="D51" s="132"/>
      <c r="E51" s="138" t="str">
        <f>IF(AND(入力!C41&lt;&gt;"",入力!E41&lt;&gt;""),入力!C41&amp;" "&amp;入力!E41,"")</f>
        <v>イマイ ココナ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71"/>
      <c r="P51" s="169">
        <f>IF(入力!G41="","",入力!G41)</f>
        <v>4</v>
      </c>
      <c r="Q51" s="211"/>
      <c r="R51" s="212"/>
      <c r="S51" s="213" t="str">
        <f>IF(入力!U41="","",入力!U41)</f>
        <v>女</v>
      </c>
      <c r="T51" s="131"/>
      <c r="U51" s="132"/>
      <c r="V51" s="214" t="str">
        <f>IF(入力!I41="","",入力!I41)</f>
        <v>ふじみ野市大井小学校</v>
      </c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56"/>
      <c r="AL51" s="213">
        <f>IF(入力!M41="","",入力!M41)</f>
        <v>521554761</v>
      </c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2"/>
      <c r="AY51" s="295">
        <f>IF(入力!P41="","",入力!P41)</f>
        <v>130</v>
      </c>
      <c r="AZ51" s="296"/>
      <c r="BA51" s="296"/>
      <c r="BB51" s="296"/>
      <c r="BC51" s="296"/>
      <c r="BD51" s="296"/>
      <c r="BE51" s="318"/>
    </row>
    <row r="52" ht="20.1" customHeight="1" spans="2:57">
      <c r="B52" s="125"/>
      <c r="C52" s="126"/>
      <c r="D52" s="127"/>
      <c r="E52" s="137" t="str">
        <f>IF(AND(入力!C42&lt;&gt;"",入力!E42&lt;&gt;""),入力!C42&amp;" "&amp;入力!E42,"")</f>
        <v>今井 心菜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66"/>
      <c r="P52" s="167"/>
      <c r="Q52" s="206"/>
      <c r="R52" s="207"/>
      <c r="S52" s="208"/>
      <c r="T52" s="126"/>
      <c r="U52" s="127"/>
      <c r="V52" s="209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55"/>
      <c r="AL52" s="208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293"/>
      <c r="AZ52" s="294"/>
      <c r="BA52" s="294"/>
      <c r="BB52" s="294"/>
      <c r="BC52" s="294"/>
      <c r="BD52" s="294"/>
      <c r="BE52" s="317"/>
    </row>
    <row r="53" ht="11.45" customHeight="1" spans="2:57">
      <c r="B53" s="130">
        <f>IF(入力!B43="","",入力!B43)</f>
        <v>10</v>
      </c>
      <c r="C53" s="131"/>
      <c r="D53" s="132"/>
      <c r="E53" s="138" t="str">
        <f>IF(AND(入力!C43&lt;&gt;"",入力!E43&lt;&gt;""),入力!C43&amp;" "&amp;入力!E43,"")</f>
        <v>オオサワ ミオ</v>
      </c>
      <c r="F53" s="139"/>
      <c r="G53" s="139"/>
      <c r="H53" s="139"/>
      <c r="I53" s="139"/>
      <c r="J53" s="139"/>
      <c r="K53" s="139"/>
      <c r="L53" s="139"/>
      <c r="M53" s="139"/>
      <c r="N53" s="139"/>
      <c r="O53" s="171"/>
      <c r="P53" s="169">
        <f>IF(入力!G43="","",入力!G43)</f>
        <v>4</v>
      </c>
      <c r="Q53" s="211"/>
      <c r="R53" s="212"/>
      <c r="S53" s="213" t="str">
        <f>IF(入力!U43="","",入力!U43)</f>
        <v>女</v>
      </c>
      <c r="T53" s="131"/>
      <c r="U53" s="132"/>
      <c r="V53" s="214" t="str">
        <f>IF(入力!I43="","",入力!I43)</f>
        <v>ふじみ野市鶴ヶ丘小学校</v>
      </c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56"/>
      <c r="AL53" s="213">
        <f>IF(入力!M43="","",入力!M43)</f>
        <v>522198247</v>
      </c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2"/>
      <c r="AY53" s="295">
        <f>IF(入力!P43="","",入力!P43)</f>
        <v>131</v>
      </c>
      <c r="AZ53" s="296"/>
      <c r="BA53" s="296"/>
      <c r="BB53" s="296"/>
      <c r="BC53" s="296"/>
      <c r="BD53" s="296"/>
      <c r="BE53" s="318"/>
    </row>
    <row r="54" ht="20.1" customHeight="1" spans="2:57">
      <c r="B54" s="125"/>
      <c r="C54" s="126"/>
      <c r="D54" s="127"/>
      <c r="E54" s="137" t="str">
        <f>IF(AND(入力!C44&lt;&gt;"",入力!E44&lt;&gt;""),入力!C44&amp;" "&amp;入力!E44,"")</f>
        <v>大澤 美音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66"/>
      <c r="P54" s="167"/>
      <c r="Q54" s="206"/>
      <c r="R54" s="207"/>
      <c r="S54" s="208"/>
      <c r="T54" s="126"/>
      <c r="U54" s="127"/>
      <c r="V54" s="209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55"/>
      <c r="AL54" s="208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293"/>
      <c r="AZ54" s="294"/>
      <c r="BA54" s="294"/>
      <c r="BB54" s="294"/>
      <c r="BC54" s="294"/>
      <c r="BD54" s="294"/>
      <c r="BE54" s="317"/>
    </row>
    <row r="55" ht="11.45" customHeight="1" spans="2:57">
      <c r="B55" s="130">
        <f>IF(入力!B45="","",入力!B45)</f>
        <v>11</v>
      </c>
      <c r="C55" s="131"/>
      <c r="D55" s="132"/>
      <c r="E55" s="138" t="str">
        <f>IF(AND(入力!C45&lt;&gt;"",入力!E45&lt;&gt;""),入力!C45&amp;" "&amp;入力!E45,"")</f>
        <v>タナカ ユメ</v>
      </c>
      <c r="F55" s="139"/>
      <c r="G55" s="139"/>
      <c r="H55" s="139"/>
      <c r="I55" s="139"/>
      <c r="J55" s="139"/>
      <c r="K55" s="139"/>
      <c r="L55" s="139"/>
      <c r="M55" s="139"/>
      <c r="N55" s="139"/>
      <c r="O55" s="171"/>
      <c r="P55" s="169">
        <f>IF(入力!G45="","",入力!G45)</f>
        <v>4</v>
      </c>
      <c r="Q55" s="211"/>
      <c r="R55" s="212"/>
      <c r="S55" s="213" t="str">
        <f>IF(入力!U45="","",入力!U45)</f>
        <v>女</v>
      </c>
      <c r="T55" s="131"/>
      <c r="U55" s="132"/>
      <c r="V55" s="214" t="str">
        <f>IF(入力!I45="","",入力!I45)</f>
        <v>ふじみ野市鶴ヶ丘小学校</v>
      </c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56"/>
      <c r="AL55" s="213">
        <f>IF(入力!M45="","",入力!M45)</f>
        <v>522681466</v>
      </c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2"/>
      <c r="AY55" s="295">
        <f>IF(入力!P45="","",入力!P45)</f>
        <v>146</v>
      </c>
      <c r="AZ55" s="296"/>
      <c r="BA55" s="296"/>
      <c r="BB55" s="296"/>
      <c r="BC55" s="296"/>
      <c r="BD55" s="296"/>
      <c r="BE55" s="318"/>
    </row>
    <row r="56" ht="20.1" customHeight="1" spans="2:57">
      <c r="B56" s="125"/>
      <c r="C56" s="126"/>
      <c r="D56" s="127"/>
      <c r="E56" s="137" t="str">
        <f>IF(AND(入力!C46&lt;&gt;"",入力!E46&lt;&gt;""),入力!C46&amp;" "&amp;入力!E46,"")</f>
        <v>田中 佑芽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66"/>
      <c r="P56" s="167"/>
      <c r="Q56" s="206"/>
      <c r="R56" s="207"/>
      <c r="S56" s="208"/>
      <c r="T56" s="126"/>
      <c r="U56" s="127"/>
      <c r="V56" s="209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55"/>
      <c r="AL56" s="208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293"/>
      <c r="AZ56" s="294"/>
      <c r="BA56" s="294"/>
      <c r="BB56" s="294"/>
      <c r="BC56" s="294"/>
      <c r="BD56" s="294"/>
      <c r="BE56" s="317"/>
    </row>
    <row r="57" ht="11.45" customHeight="1" spans="2:57">
      <c r="B57" s="140">
        <f>IF(入力!B47="","",入力!B47)</f>
        <v>12</v>
      </c>
      <c r="C57" s="141"/>
      <c r="D57" s="142"/>
      <c r="E57" s="138" t="str">
        <f>IF(AND(入力!C47&lt;&gt;"",入力!E47&lt;&gt;""),入力!C47&amp;" "&amp;入力!E47,"")</f>
        <v>バウ ユンティン</v>
      </c>
      <c r="F57" s="139"/>
      <c r="G57" s="139"/>
      <c r="H57" s="139"/>
      <c r="I57" s="139"/>
      <c r="J57" s="139"/>
      <c r="K57" s="139"/>
      <c r="L57" s="139"/>
      <c r="M57" s="139"/>
      <c r="N57" s="139"/>
      <c r="O57" s="171"/>
      <c r="P57" s="169">
        <f>IF(入力!G47="","",入力!G47)</f>
        <v>3</v>
      </c>
      <c r="Q57" s="211"/>
      <c r="R57" s="212"/>
      <c r="S57" s="213" t="str">
        <f>IF(入力!U47="","",入力!U47)</f>
        <v>女</v>
      </c>
      <c r="T57" s="131"/>
      <c r="U57" s="132"/>
      <c r="V57" s="214" t="str">
        <f>IF(入力!I47="","",入力!I47)</f>
        <v>川越市立高階南小学校</v>
      </c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56"/>
      <c r="AL57" s="213">
        <f>IF(入力!M47="","",入力!M47)</f>
        <v>521760896</v>
      </c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2"/>
      <c r="AY57" s="295">
        <f>IF(入力!P47="","",入力!P47)</f>
        <v>162</v>
      </c>
      <c r="AZ57" s="296"/>
      <c r="BA57" s="296"/>
      <c r="BB57" s="296"/>
      <c r="BC57" s="296"/>
      <c r="BD57" s="296"/>
      <c r="BE57" s="318"/>
    </row>
    <row r="58" ht="20.1" customHeight="1" spans="2:57">
      <c r="B58" s="140"/>
      <c r="C58" s="141"/>
      <c r="D58" s="142"/>
      <c r="E58" s="137" t="str">
        <f>IF(AND(入力!C48&lt;&gt;"",入力!E48&lt;&gt;""),入力!C48&amp;" "&amp;入力!E48,"")</f>
        <v>包 韻婷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66"/>
      <c r="P58" s="167"/>
      <c r="Q58" s="206"/>
      <c r="R58" s="207"/>
      <c r="S58" s="208"/>
      <c r="T58" s="126"/>
      <c r="U58" s="127"/>
      <c r="V58" s="209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55"/>
      <c r="AL58" s="208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293"/>
      <c r="AZ58" s="294"/>
      <c r="BA58" s="294"/>
      <c r="BB58" s="294"/>
      <c r="BC58" s="294"/>
      <c r="BD58" s="294"/>
      <c r="BE58" s="317"/>
    </row>
    <row r="59" ht="11.45" customHeight="1" spans="2:57">
      <c r="B59" s="140" t="str">
        <f>IF(入力!B49="","",入力!B49)</f>
        <v/>
      </c>
      <c r="C59" s="141"/>
      <c r="D59" s="142"/>
      <c r="E59" s="138" t="str">
        <f>IF(AND(入力!C49&lt;&gt;"",入力!E49&lt;&gt;""),入力!C49&amp;" "&amp;入力!E49,"")</f>
        <v/>
      </c>
      <c r="F59" s="139"/>
      <c r="G59" s="139"/>
      <c r="H59" s="139"/>
      <c r="I59" s="139"/>
      <c r="J59" s="139"/>
      <c r="K59" s="139"/>
      <c r="L59" s="139"/>
      <c r="M59" s="139"/>
      <c r="N59" s="139"/>
      <c r="O59" s="171"/>
      <c r="P59" s="169" t="str">
        <f>IF(入力!G49="","",入力!G49)</f>
        <v/>
      </c>
      <c r="Q59" s="211"/>
      <c r="R59" s="212"/>
      <c r="S59" s="213" t="str">
        <f>IF(入力!U49="","",入力!U49)</f>
        <v/>
      </c>
      <c r="T59" s="131"/>
      <c r="U59" s="132"/>
      <c r="V59" s="214" t="str">
        <f>IF(入力!I49="","",入力!I49)</f>
        <v/>
      </c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56"/>
      <c r="AL59" s="213" t="str">
        <f>IF(入力!M49="","",入力!M49)</f>
        <v/>
      </c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2"/>
      <c r="AY59" s="295" t="str">
        <f>IF(入力!P49="","",入力!P49)</f>
        <v/>
      </c>
      <c r="AZ59" s="296"/>
      <c r="BA59" s="296"/>
      <c r="BB59" s="296"/>
      <c r="BC59" s="296"/>
      <c r="BD59" s="296"/>
      <c r="BE59" s="318"/>
    </row>
    <row r="60" ht="20.1" customHeight="1" spans="2:57">
      <c r="B60" s="140"/>
      <c r="C60" s="141"/>
      <c r="D60" s="142"/>
      <c r="E60" s="137" t="str">
        <f>IF(AND(入力!C50&lt;&gt;"",入力!E50&lt;&gt;""),入力!C50&amp;" "&amp;入力!E50,"")</f>
        <v/>
      </c>
      <c r="F60" s="129"/>
      <c r="G60" s="129"/>
      <c r="H60" s="129"/>
      <c r="I60" s="129"/>
      <c r="J60" s="129"/>
      <c r="K60" s="129"/>
      <c r="L60" s="129"/>
      <c r="M60" s="129"/>
      <c r="N60" s="129"/>
      <c r="O60" s="166"/>
      <c r="P60" s="167"/>
      <c r="Q60" s="206"/>
      <c r="R60" s="207"/>
      <c r="S60" s="208"/>
      <c r="T60" s="126"/>
      <c r="U60" s="127"/>
      <c r="V60" s="209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55"/>
      <c r="AL60" s="208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7"/>
      <c r="AY60" s="293"/>
      <c r="AZ60" s="294"/>
      <c r="BA60" s="294"/>
      <c r="BB60" s="294"/>
      <c r="BC60" s="294"/>
      <c r="BD60" s="294"/>
      <c r="BE60" s="317"/>
    </row>
    <row r="61" ht="11.45" customHeight="1" spans="2:57">
      <c r="B61" s="140" t="str">
        <f>IF(入力!B51="","",入力!B51)</f>
        <v/>
      </c>
      <c r="C61" s="141"/>
      <c r="D61" s="142"/>
      <c r="E61" s="138" t="str">
        <f>IF(AND(入力!C51&lt;&gt;"",入力!E51&lt;&gt;""),入力!C51&amp;" "&amp;入力!E51,"")</f>
        <v/>
      </c>
      <c r="F61" s="139"/>
      <c r="G61" s="139"/>
      <c r="H61" s="139"/>
      <c r="I61" s="139"/>
      <c r="J61" s="139"/>
      <c r="K61" s="139"/>
      <c r="L61" s="139"/>
      <c r="M61" s="139"/>
      <c r="N61" s="139"/>
      <c r="O61" s="171"/>
      <c r="P61" s="169" t="str">
        <f>IF(入力!G51="","",入力!G51)</f>
        <v/>
      </c>
      <c r="Q61" s="211"/>
      <c r="R61" s="212"/>
      <c r="S61" s="213" t="str">
        <f>IF(入力!U51="","",入力!U51)</f>
        <v/>
      </c>
      <c r="T61" s="131"/>
      <c r="U61" s="132"/>
      <c r="V61" s="214" t="str">
        <f>IF(入力!I51="","",入力!I51)</f>
        <v/>
      </c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56"/>
      <c r="AL61" s="213" t="str">
        <f>IF(入力!M51="","",入力!M51)</f>
        <v/>
      </c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2"/>
      <c r="AY61" s="295" t="str">
        <f>IF(入力!P51="","",入力!P51)</f>
        <v/>
      </c>
      <c r="AZ61" s="296"/>
      <c r="BA61" s="296"/>
      <c r="BB61" s="296"/>
      <c r="BC61" s="296"/>
      <c r="BD61" s="296"/>
      <c r="BE61" s="318"/>
    </row>
    <row r="62" ht="20.1" customHeight="1" spans="2:57">
      <c r="B62" s="143"/>
      <c r="C62" s="144"/>
      <c r="D62" s="145"/>
      <c r="E62" s="146" t="str">
        <f>IF(AND(入力!C52&lt;&gt;"",入力!E52&lt;&gt;""),入力!C52&amp;" "&amp;入力!E52,"")</f>
        <v/>
      </c>
      <c r="F62" s="147"/>
      <c r="G62" s="147"/>
      <c r="H62" s="147"/>
      <c r="I62" s="147"/>
      <c r="J62" s="147"/>
      <c r="K62" s="147"/>
      <c r="L62" s="147"/>
      <c r="M62" s="147"/>
      <c r="N62" s="147"/>
      <c r="O62" s="172"/>
      <c r="P62" s="173"/>
      <c r="Q62" s="216"/>
      <c r="R62" s="217"/>
      <c r="S62" s="218"/>
      <c r="T62" s="219"/>
      <c r="U62" s="220"/>
      <c r="V62" s="221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57"/>
      <c r="AL62" s="218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20"/>
      <c r="AY62" s="297"/>
      <c r="AZ62" s="298"/>
      <c r="BA62" s="298"/>
      <c r="BB62" s="298"/>
      <c r="BC62" s="298"/>
      <c r="BD62" s="298"/>
      <c r="BE62" s="319"/>
    </row>
    <row r="63" ht="4.35" customHeight="1" spans="2:57"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</row>
    <row r="64" customHeight="1" spans="2:38">
      <c r="B64" s="148" t="s">
        <v>184</v>
      </c>
      <c r="C64" s="148"/>
      <c r="D64" s="149"/>
      <c r="E64" s="149"/>
      <c r="F64" s="149"/>
      <c r="G64" s="149"/>
      <c r="H64" s="149"/>
      <c r="I64" s="149"/>
      <c r="J64" s="149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</row>
    <row r="65" ht="14.25" customHeight="1" spans="2:38">
      <c r="B65" s="320" t="s">
        <v>185</v>
      </c>
      <c r="C65" s="148"/>
      <c r="D65" s="149"/>
      <c r="E65" s="149"/>
      <c r="F65" s="149"/>
      <c r="G65" s="149"/>
      <c r="H65" s="149"/>
      <c r="I65" s="149"/>
      <c r="J65" s="149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</row>
    <row r="66" customHeight="1" spans="2:38">
      <c r="B66" s="320" t="s">
        <v>186</v>
      </c>
      <c r="C66" s="148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155"/>
      <c r="AK66" s="155"/>
      <c r="AL66" s="155"/>
    </row>
    <row r="67" customHeight="1" spans="2:57">
      <c r="B67" s="320" t="s">
        <v>187</v>
      </c>
      <c r="C67" s="148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155"/>
      <c r="AK67" s="155"/>
      <c r="AL67" s="155"/>
      <c r="AM67" s="321" t="s">
        <v>188</v>
      </c>
      <c r="AN67" s="321"/>
      <c r="AO67" s="321"/>
      <c r="AP67" s="321"/>
      <c r="AQ67" s="321"/>
      <c r="AR67" s="321"/>
      <c r="AS67" s="321"/>
      <c r="AT67" s="321"/>
      <c r="AU67" s="321"/>
      <c r="AV67" s="322" t="str">
        <f>G31</f>
        <v>小林 康美</v>
      </c>
      <c r="AW67" s="324"/>
      <c r="AX67" s="324"/>
      <c r="AY67" s="324"/>
      <c r="AZ67" s="324"/>
      <c r="BA67" s="324"/>
      <c r="BB67" s="324"/>
      <c r="BC67" s="324"/>
      <c r="BD67" s="324"/>
      <c r="BE67" s="326"/>
    </row>
    <row r="68" ht="12" customHeight="1" spans="2:57">
      <c r="B68" s="148" t="s">
        <v>189</v>
      </c>
      <c r="C68" s="148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321"/>
      <c r="AN68" s="321"/>
      <c r="AO68" s="321"/>
      <c r="AP68" s="321"/>
      <c r="AQ68" s="321"/>
      <c r="AR68" s="321"/>
      <c r="AS68" s="321"/>
      <c r="AT68" s="321"/>
      <c r="AU68" s="321"/>
      <c r="AV68" s="323"/>
      <c r="AW68" s="325"/>
      <c r="AX68" s="325"/>
      <c r="AY68" s="325"/>
      <c r="AZ68" s="325"/>
      <c r="BA68" s="325"/>
      <c r="BB68" s="325"/>
      <c r="BC68" s="325"/>
      <c r="BD68" s="325"/>
      <c r="BE68" s="327"/>
    </row>
  </sheetData>
  <sheetProtection sheet="1" objects="1" scenarios="1"/>
  <mergeCells count="206">
    <mergeCell ref="AS1:BE1"/>
    <mergeCell ref="B5:BE5"/>
    <mergeCell ref="G15:W15"/>
    <mergeCell ref="X15:AH15"/>
    <mergeCell ref="X16:AH16"/>
    <mergeCell ref="X17:AH17"/>
    <mergeCell ref="AY17:BD17"/>
    <mergeCell ref="B18:M18"/>
    <mergeCell ref="N18:AB18"/>
    <mergeCell ref="AC18:AQ18"/>
    <mergeCell ref="AR18:BE18"/>
    <mergeCell ref="N19:AB19"/>
    <mergeCell ref="AC19:AQ19"/>
    <mergeCell ref="AR19:BF19"/>
    <mergeCell ref="N20:AB20"/>
    <mergeCell ref="AC20:AQ20"/>
    <mergeCell ref="AR20:BE20"/>
    <mergeCell ref="N21:AB21"/>
    <mergeCell ref="AC21:AQ21"/>
    <mergeCell ref="AR21:BF21"/>
    <mergeCell ref="N22:AB22"/>
    <mergeCell ref="AC22:AQ22"/>
    <mergeCell ref="AR22:BE22"/>
    <mergeCell ref="B23:M23"/>
    <mergeCell ref="N23:AB23"/>
    <mergeCell ref="AC23:AQ23"/>
    <mergeCell ref="AR23:BE23"/>
    <mergeCell ref="G24:R24"/>
    <mergeCell ref="AA24:AD24"/>
    <mergeCell ref="AF24:AJ24"/>
    <mergeCell ref="AX24:BD24"/>
    <mergeCell ref="G25:R25"/>
    <mergeCell ref="Y25:AS25"/>
    <mergeCell ref="AW25:AZ25"/>
    <mergeCell ref="BB25:BE25"/>
    <mergeCell ref="G26:R26"/>
    <mergeCell ref="AA26:AD26"/>
    <mergeCell ref="AF26:AJ26"/>
    <mergeCell ref="AX26:BD26"/>
    <mergeCell ref="G27:R27"/>
    <mergeCell ref="Y27:AS27"/>
    <mergeCell ref="AW27:AZ27"/>
    <mergeCell ref="BB27:BE27"/>
    <mergeCell ref="G28:R28"/>
    <mergeCell ref="AA28:AD28"/>
    <mergeCell ref="AF28:AJ28"/>
    <mergeCell ref="AX28:BD28"/>
    <mergeCell ref="G29:R29"/>
    <mergeCell ref="Y29:AS29"/>
    <mergeCell ref="AW29:AZ29"/>
    <mergeCell ref="BB29:BE29"/>
    <mergeCell ref="G30:R30"/>
    <mergeCell ref="AX30:BD30"/>
    <mergeCell ref="G31:R31"/>
    <mergeCell ref="AW31:AZ31"/>
    <mergeCell ref="BB31:BE31"/>
    <mergeCell ref="B34:D34"/>
    <mergeCell ref="E34:O34"/>
    <mergeCell ref="P34:R34"/>
    <mergeCell ref="S34:U34"/>
    <mergeCell ref="V34:AK34"/>
    <mergeCell ref="AL34:AX34"/>
    <mergeCell ref="AY34:BE34"/>
    <mergeCell ref="E35:O35"/>
    <mergeCell ref="E36:O36"/>
    <mergeCell ref="E37:O37"/>
    <mergeCell ref="E38:O38"/>
    <mergeCell ref="E39:O39"/>
    <mergeCell ref="E40:O40"/>
    <mergeCell ref="E41:O41"/>
    <mergeCell ref="E42:O42"/>
    <mergeCell ref="E43:O43"/>
    <mergeCell ref="E44:O44"/>
    <mergeCell ref="E45:O45"/>
    <mergeCell ref="E46:O46"/>
    <mergeCell ref="E47:O47"/>
    <mergeCell ref="E48:O48"/>
    <mergeCell ref="E49:O49"/>
    <mergeCell ref="E50:O50"/>
    <mergeCell ref="E51:O51"/>
    <mergeCell ref="E52:O52"/>
    <mergeCell ref="E53:O53"/>
    <mergeCell ref="E54:O54"/>
    <mergeCell ref="E55:O55"/>
    <mergeCell ref="E56:O56"/>
    <mergeCell ref="E57:O57"/>
    <mergeCell ref="E58:O58"/>
    <mergeCell ref="E59:O59"/>
    <mergeCell ref="E60:O60"/>
    <mergeCell ref="E61:O61"/>
    <mergeCell ref="E62:O62"/>
    <mergeCell ref="BE15:BE16"/>
    <mergeCell ref="AY61:BE62"/>
    <mergeCell ref="AM67:AU68"/>
    <mergeCell ref="AV67:BE68"/>
    <mergeCell ref="B61:D62"/>
    <mergeCell ref="P61:R62"/>
    <mergeCell ref="S61:U62"/>
    <mergeCell ref="V61:AK62"/>
    <mergeCell ref="AL61:AX62"/>
    <mergeCell ref="AY57:BE58"/>
    <mergeCell ref="B59:D60"/>
    <mergeCell ref="P59:R60"/>
    <mergeCell ref="S59:U60"/>
    <mergeCell ref="V59:AK60"/>
    <mergeCell ref="AL59:AX60"/>
    <mergeCell ref="AY59:BE60"/>
    <mergeCell ref="B57:D58"/>
    <mergeCell ref="P57:R58"/>
    <mergeCell ref="S57:U58"/>
    <mergeCell ref="V57:AK58"/>
    <mergeCell ref="AL57:AX58"/>
    <mergeCell ref="AY53:BE54"/>
    <mergeCell ref="B55:D56"/>
    <mergeCell ref="P55:R56"/>
    <mergeCell ref="S55:U56"/>
    <mergeCell ref="V55:AK56"/>
    <mergeCell ref="AL55:AX56"/>
    <mergeCell ref="AY55:BE56"/>
    <mergeCell ref="B53:D54"/>
    <mergeCell ref="P53:R54"/>
    <mergeCell ref="S53:U54"/>
    <mergeCell ref="V53:AK54"/>
    <mergeCell ref="AL53:AX54"/>
    <mergeCell ref="AY49:BE50"/>
    <mergeCell ref="B51:D52"/>
    <mergeCell ref="P51:R52"/>
    <mergeCell ref="S51:U52"/>
    <mergeCell ref="V51:AK52"/>
    <mergeCell ref="AL51:AX52"/>
    <mergeCell ref="AY51:BE52"/>
    <mergeCell ref="B49:D50"/>
    <mergeCell ref="P49:R50"/>
    <mergeCell ref="S49:U50"/>
    <mergeCell ref="V49:AK50"/>
    <mergeCell ref="AL49:AX50"/>
    <mergeCell ref="AY45:BE46"/>
    <mergeCell ref="B47:D48"/>
    <mergeCell ref="P47:R48"/>
    <mergeCell ref="S47:U48"/>
    <mergeCell ref="V47:AK48"/>
    <mergeCell ref="AL47:AX48"/>
    <mergeCell ref="AY47:BE48"/>
    <mergeCell ref="B45:D46"/>
    <mergeCell ref="P45:R46"/>
    <mergeCell ref="S45:U46"/>
    <mergeCell ref="V45:AK46"/>
    <mergeCell ref="AL45:AX46"/>
    <mergeCell ref="AY41:BE42"/>
    <mergeCell ref="B43:D44"/>
    <mergeCell ref="P43:R44"/>
    <mergeCell ref="S43:U44"/>
    <mergeCell ref="V43:AK44"/>
    <mergeCell ref="AL43:AX44"/>
    <mergeCell ref="AY43:BE44"/>
    <mergeCell ref="B41:D42"/>
    <mergeCell ref="P41:R42"/>
    <mergeCell ref="S41:U42"/>
    <mergeCell ref="V41:AK42"/>
    <mergeCell ref="AL41:AX42"/>
    <mergeCell ref="AY37:BE38"/>
    <mergeCell ref="B39:D40"/>
    <mergeCell ref="P39:R40"/>
    <mergeCell ref="S39:U40"/>
    <mergeCell ref="V39:AK40"/>
    <mergeCell ref="AL39:AX40"/>
    <mergeCell ref="AY39:BE40"/>
    <mergeCell ref="B37:D38"/>
    <mergeCell ref="P37:R38"/>
    <mergeCell ref="S37:U38"/>
    <mergeCell ref="V37:AK38"/>
    <mergeCell ref="AL37:AX38"/>
    <mergeCell ref="B35:D36"/>
    <mergeCell ref="P35:R36"/>
    <mergeCell ref="S35:U36"/>
    <mergeCell ref="V35:AK36"/>
    <mergeCell ref="AL35:AX36"/>
    <mergeCell ref="AY35:BE36"/>
    <mergeCell ref="B30:F31"/>
    <mergeCell ref="S30:X31"/>
    <mergeCell ref="Y30:AS31"/>
    <mergeCell ref="AT30:AV31"/>
    <mergeCell ref="S28:U29"/>
    <mergeCell ref="V28:X29"/>
    <mergeCell ref="AT28:AV29"/>
    <mergeCell ref="B28:F29"/>
    <mergeCell ref="S26:U27"/>
    <mergeCell ref="V26:X27"/>
    <mergeCell ref="AT26:AV27"/>
    <mergeCell ref="B26:F27"/>
    <mergeCell ref="S24:U25"/>
    <mergeCell ref="V24:X25"/>
    <mergeCell ref="AT24:AV25"/>
    <mergeCell ref="B24:F25"/>
    <mergeCell ref="B21:M22"/>
    <mergeCell ref="B19:M20"/>
    <mergeCell ref="A1:AR3"/>
    <mergeCell ref="B7:P9"/>
    <mergeCell ref="AX7:BE9"/>
    <mergeCell ref="AI15:AL17"/>
    <mergeCell ref="AU15:AX17"/>
    <mergeCell ref="AY15:BD16"/>
    <mergeCell ref="G16:W17"/>
    <mergeCell ref="G11:I13"/>
    <mergeCell ref="B15:F17"/>
    <mergeCell ref="AM15:AT17"/>
  </mergeCells>
  <printOptions horizontalCentered="1"/>
  <pageMargins left="0.235416666666667" right="0.235416666666667" top="0.118055555555556" bottom="0.118055555555556" header="0.313888888888889" footer="0.313888888888889"/>
  <pageSetup paperSize="9" scale="93" orientation="portrait"/>
  <headerFooter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9"/>
  </sheetPr>
  <dimension ref="A1:K62"/>
  <sheetViews>
    <sheetView workbookViewId="0">
      <selection activeCell="B20" sqref="B20"/>
    </sheetView>
  </sheetViews>
  <sheetFormatPr defaultColWidth="8.875" defaultRowHeight="13.5"/>
  <cols>
    <col min="1" max="1" width="5" style="34" customWidth="1"/>
    <col min="2" max="2" width="15.625" style="35" customWidth="1"/>
    <col min="3" max="3" width="0.875" style="36" customWidth="1"/>
    <col min="4" max="4" width="5" style="34" customWidth="1"/>
    <col min="5" max="5" width="15.625" style="35" customWidth="1"/>
    <col min="6" max="6" width="0.875" style="36" customWidth="1"/>
    <col min="7" max="7" width="5" style="34" customWidth="1"/>
    <col min="8" max="8" width="15.625" style="35" customWidth="1"/>
    <col min="9" max="9" width="0.875" style="36" customWidth="1"/>
    <col min="10" max="10" width="5" style="34" customWidth="1"/>
    <col min="11" max="11" width="15.625" style="35" customWidth="1"/>
    <col min="12" max="16384" width="8.875" style="37"/>
  </cols>
  <sheetData>
    <row r="1" ht="9" customHeight="1" spans="1:11">
      <c r="A1" s="38" t="s">
        <v>15</v>
      </c>
      <c r="B1" s="39" t="str">
        <f>IF(入力!$C$3="","",入力!$C$3)</f>
        <v>大井クッキーズスポーツ少年団</v>
      </c>
      <c r="C1" s="40"/>
      <c r="D1" s="38" t="s">
        <v>15</v>
      </c>
      <c r="E1" s="39" t="str">
        <f>IF(入力!$C$3="","",入力!$C$3)</f>
        <v>大井クッキーズスポーツ少年団</v>
      </c>
      <c r="F1" s="40"/>
      <c r="G1" s="38" t="s">
        <v>15</v>
      </c>
      <c r="H1" s="39" t="str">
        <f>IF(入力!$C$3="","",入力!$C$3)</f>
        <v>大井クッキーズスポーツ少年団</v>
      </c>
      <c r="I1" s="40"/>
      <c r="J1" s="38" t="s">
        <v>15</v>
      </c>
      <c r="K1" s="39" t="str">
        <f>IF(入力!$C$3="","",入力!$C$3)</f>
        <v>大井クッキーズスポーツ少年団</v>
      </c>
    </row>
    <row r="2" ht="9" customHeight="1" spans="1:11">
      <c r="A2" s="41"/>
      <c r="B2" s="42"/>
      <c r="C2" s="40"/>
      <c r="D2" s="41"/>
      <c r="E2" s="42"/>
      <c r="F2" s="40"/>
      <c r="G2" s="41"/>
      <c r="H2" s="42"/>
      <c r="I2" s="40"/>
      <c r="J2" s="41"/>
      <c r="K2" s="42"/>
    </row>
    <row r="3" ht="9" customHeight="1" spans="1:11">
      <c r="A3" s="43"/>
      <c r="B3" s="44"/>
      <c r="C3" s="40"/>
      <c r="D3" s="43"/>
      <c r="E3" s="44"/>
      <c r="F3" s="40"/>
      <c r="G3" s="43"/>
      <c r="H3" s="44"/>
      <c r="I3" s="40"/>
      <c r="J3" s="43"/>
      <c r="K3" s="44"/>
    </row>
    <row r="4" ht="6" customHeight="1" spans="1:11">
      <c r="A4" s="45" t="s">
        <v>190</v>
      </c>
      <c r="B4" s="46" t="s">
        <v>191</v>
      </c>
      <c r="D4" s="45" t="s">
        <v>190</v>
      </c>
      <c r="E4" s="46" t="s">
        <v>191</v>
      </c>
      <c r="G4" s="45" t="s">
        <v>190</v>
      </c>
      <c r="H4" s="46" t="s">
        <v>191</v>
      </c>
      <c r="J4" s="45" t="s">
        <v>190</v>
      </c>
      <c r="K4" s="46" t="s">
        <v>191</v>
      </c>
    </row>
    <row r="5" ht="6" customHeight="1" spans="1:11">
      <c r="A5" s="47"/>
      <c r="B5" s="48"/>
      <c r="D5" s="47"/>
      <c r="E5" s="48"/>
      <c r="G5" s="47"/>
      <c r="H5" s="48"/>
      <c r="J5" s="47"/>
      <c r="K5" s="48"/>
    </row>
    <row r="6" ht="6" customHeight="1" spans="1:11">
      <c r="A6" s="49"/>
      <c r="B6" s="50"/>
      <c r="D6" s="49"/>
      <c r="E6" s="50"/>
      <c r="G6" s="49"/>
      <c r="H6" s="50"/>
      <c r="J6" s="49"/>
      <c r="K6" s="50"/>
    </row>
    <row r="7" ht="14.25" customHeight="1" spans="1:11">
      <c r="A7" s="51" t="str">
        <f>IF(申込書!$B$35="","",申込書!$B$35)</f>
        <v>①</v>
      </c>
      <c r="B7" s="52" t="str">
        <f>IF(申込書!$E$36="","",申込書!$E$36)</f>
        <v>小林 恵蒔</v>
      </c>
      <c r="C7" s="53"/>
      <c r="D7" s="51" t="str">
        <f>IF(申込書!$B$35="","",申込書!$B$35)</f>
        <v>①</v>
      </c>
      <c r="E7" s="52" t="str">
        <f>IF(申込書!$E$36="","",申込書!$E$36)</f>
        <v>小林 恵蒔</v>
      </c>
      <c r="F7" s="53"/>
      <c r="G7" s="51" t="str">
        <f>IF(申込書!$B$35="","",申込書!$B$35)</f>
        <v>①</v>
      </c>
      <c r="H7" s="52" t="str">
        <f>IF(申込書!$E$36="","",申込書!$E$36)</f>
        <v>小林 恵蒔</v>
      </c>
      <c r="I7" s="53"/>
      <c r="J7" s="51" t="str">
        <f>IF(申込書!$B$35="","",申込書!$B$35)</f>
        <v>①</v>
      </c>
      <c r="K7" s="52" t="str">
        <f>IF(申込書!$E$36="","",申込書!$E$36)</f>
        <v>小林 恵蒔</v>
      </c>
    </row>
    <row r="8" ht="14.25" customHeight="1" spans="1:11">
      <c r="A8" s="51">
        <f>IF(申込書!$B$37="","",申込書!$B$37)</f>
        <v>2</v>
      </c>
      <c r="B8" s="52" t="str">
        <f>IF(申込書!$E$38="","",申込書!$E$38)</f>
        <v>田畑 美芽</v>
      </c>
      <c r="C8" s="53"/>
      <c r="D8" s="51">
        <f>IF(申込書!$B$37="","",申込書!$B$37)</f>
        <v>2</v>
      </c>
      <c r="E8" s="52" t="str">
        <f>IF(申込書!$E$38="","",申込書!$E$38)</f>
        <v>田畑 美芽</v>
      </c>
      <c r="F8" s="53"/>
      <c r="G8" s="51">
        <f>IF(申込書!$B$37="","",申込書!$B$37)</f>
        <v>2</v>
      </c>
      <c r="H8" s="52" t="str">
        <f>IF(申込書!$E$38="","",申込書!$E$38)</f>
        <v>田畑 美芽</v>
      </c>
      <c r="I8" s="53"/>
      <c r="J8" s="51">
        <f>IF(申込書!$B$37="","",申込書!$B$37)</f>
        <v>2</v>
      </c>
      <c r="K8" s="52" t="str">
        <f>IF(申込書!$E$38="","",申込書!$E$38)</f>
        <v>田畑 美芽</v>
      </c>
    </row>
    <row r="9" ht="14.25" customHeight="1" spans="1:11">
      <c r="A9" s="51">
        <f>IF(申込書!$B$39="","",申込書!$B$39)</f>
        <v>3</v>
      </c>
      <c r="B9" s="52" t="str">
        <f>IF(申込書!$E$40="","",申込書!$E$40)</f>
        <v>谷田部 柚羽</v>
      </c>
      <c r="C9" s="53"/>
      <c r="D9" s="51">
        <f>IF(申込書!$B$39="","",申込書!$B$39)</f>
        <v>3</v>
      </c>
      <c r="E9" s="52" t="str">
        <f>IF(申込書!$E$40="","",申込書!$E$40)</f>
        <v>谷田部 柚羽</v>
      </c>
      <c r="F9" s="53"/>
      <c r="G9" s="51">
        <f>IF(申込書!$B$39="","",申込書!$B$39)</f>
        <v>3</v>
      </c>
      <c r="H9" s="52" t="str">
        <f>IF(申込書!$E$40="","",申込書!$E$40)</f>
        <v>谷田部 柚羽</v>
      </c>
      <c r="I9" s="53"/>
      <c r="J9" s="51">
        <f>IF(申込書!$B$39="","",申込書!$B$39)</f>
        <v>3</v>
      </c>
      <c r="K9" s="52" t="str">
        <f>IF(申込書!$E$40="","",申込書!$E$40)</f>
        <v>谷田部 柚羽</v>
      </c>
    </row>
    <row r="10" ht="14.25" customHeight="1" spans="1:11">
      <c r="A10" s="51">
        <f>IF(申込書!$B$41="","",申込書!$B$41)</f>
        <v>4</v>
      </c>
      <c r="B10" s="52" t="str">
        <f>IF(申込書!$E$42="","",申込書!$E$42)</f>
        <v>長谷川　 音彩</v>
      </c>
      <c r="C10" s="53"/>
      <c r="D10" s="51">
        <f>IF(申込書!$B$41="","",申込書!$B$41)</f>
        <v>4</v>
      </c>
      <c r="E10" s="52" t="str">
        <f>IF(申込書!$E$42="","",申込書!$E$42)</f>
        <v>長谷川　 音彩</v>
      </c>
      <c r="F10" s="53"/>
      <c r="G10" s="51">
        <f>IF(申込書!$B$41="","",申込書!$B$41)</f>
        <v>4</v>
      </c>
      <c r="H10" s="52" t="str">
        <f>IF(申込書!$E$42="","",申込書!$E$42)</f>
        <v>長谷川　 音彩</v>
      </c>
      <c r="I10" s="53"/>
      <c r="J10" s="51">
        <f>IF(申込書!$B$41="","",申込書!$B$41)</f>
        <v>4</v>
      </c>
      <c r="K10" s="52" t="str">
        <f>IF(申込書!$E$42="","",申込書!$E$42)</f>
        <v>長谷川　 音彩</v>
      </c>
    </row>
    <row r="11" ht="14.25" customHeight="1" spans="1:11">
      <c r="A11" s="51">
        <f>IF(申込書!$B$43="","",申込書!$B$43)</f>
        <v>5</v>
      </c>
      <c r="B11" s="52" t="str">
        <f>IF(申込書!$E$44="","",申込書!$E$44)</f>
        <v>神木 心愛</v>
      </c>
      <c r="C11" s="53"/>
      <c r="D11" s="51">
        <f>IF(申込書!$B$43="","",申込書!$B$43)</f>
        <v>5</v>
      </c>
      <c r="E11" s="52" t="str">
        <f>IF(申込書!$E$44="","",申込書!$E$44)</f>
        <v>神木 心愛</v>
      </c>
      <c r="F11" s="53"/>
      <c r="G11" s="51">
        <f>IF(申込書!$B$43="","",申込書!$B$43)</f>
        <v>5</v>
      </c>
      <c r="H11" s="52" t="str">
        <f>IF(申込書!$E$44="","",申込書!$E$44)</f>
        <v>神木 心愛</v>
      </c>
      <c r="I11" s="53"/>
      <c r="J11" s="51">
        <f>IF(申込書!$B$43="","",申込書!$B$43)</f>
        <v>5</v>
      </c>
      <c r="K11" s="52" t="str">
        <f>IF(申込書!$E$44="","",申込書!$E$44)</f>
        <v>神木 心愛</v>
      </c>
    </row>
    <row r="12" ht="14.25" customHeight="1" spans="1:11">
      <c r="A12" s="51">
        <f>IF(申込書!$B$45="","",申込書!$B$45)</f>
        <v>6</v>
      </c>
      <c r="B12" s="52" t="str">
        <f>IF(申込書!$E$46="","",申込書!$E$46)</f>
        <v>船越 結愛希</v>
      </c>
      <c r="C12" s="53"/>
      <c r="D12" s="51">
        <f>IF(申込書!$B$45="","",申込書!$B$45)</f>
        <v>6</v>
      </c>
      <c r="E12" s="52" t="str">
        <f>IF(申込書!$E$46="","",申込書!$E$46)</f>
        <v>船越 結愛希</v>
      </c>
      <c r="F12" s="53"/>
      <c r="G12" s="51">
        <f>IF(申込書!$B$45="","",申込書!$B$45)</f>
        <v>6</v>
      </c>
      <c r="H12" s="52" t="str">
        <f>IF(申込書!$E$46="","",申込書!$E$46)</f>
        <v>船越 結愛希</v>
      </c>
      <c r="I12" s="53"/>
      <c r="J12" s="51">
        <f>IF(申込書!$B$45="","",申込書!$B$45)</f>
        <v>6</v>
      </c>
      <c r="K12" s="52" t="str">
        <f>IF(申込書!$E$46="","",申込書!$E$46)</f>
        <v>船越 結愛希</v>
      </c>
    </row>
    <row r="13" ht="14.25" customHeight="1" spans="1:11">
      <c r="A13" s="51">
        <f>IF(申込書!$B$47="","",申込書!$B$47)</f>
        <v>7</v>
      </c>
      <c r="B13" s="52" t="str">
        <f>IF(申込書!$E$48="","",申込書!$E$48)</f>
        <v>相曽 優花</v>
      </c>
      <c r="C13" s="53"/>
      <c r="D13" s="51">
        <f>IF(申込書!$B$47="","",申込書!$B$47)</f>
        <v>7</v>
      </c>
      <c r="E13" s="52" t="str">
        <f>IF(申込書!$E$48="","",申込書!$E$48)</f>
        <v>相曽 優花</v>
      </c>
      <c r="F13" s="53"/>
      <c r="G13" s="51">
        <f>IF(申込書!$B$47="","",申込書!$B$47)</f>
        <v>7</v>
      </c>
      <c r="H13" s="52" t="str">
        <f>IF(申込書!$E$48="","",申込書!$E$48)</f>
        <v>相曽 優花</v>
      </c>
      <c r="I13" s="53"/>
      <c r="J13" s="51">
        <f>IF(申込書!$B$47="","",申込書!$B$47)</f>
        <v>7</v>
      </c>
      <c r="K13" s="52" t="str">
        <f>IF(申込書!$E$48="","",申込書!$E$48)</f>
        <v>相曽 優花</v>
      </c>
    </row>
    <row r="14" ht="14.25" customHeight="1" spans="1:11">
      <c r="A14" s="51">
        <f>IF(申込書!$B$49="","",申込書!$B$49)</f>
        <v>8</v>
      </c>
      <c r="B14" s="52" t="str">
        <f>IF(申込書!$E$50="","",申込書!$E$50)</f>
        <v>鈴木 花</v>
      </c>
      <c r="C14" s="53"/>
      <c r="D14" s="51">
        <f>IF(申込書!$B$49="","",申込書!$B$49)</f>
        <v>8</v>
      </c>
      <c r="E14" s="52" t="str">
        <f>IF(申込書!$E$50="","",申込書!$E$50)</f>
        <v>鈴木 花</v>
      </c>
      <c r="F14" s="53"/>
      <c r="G14" s="51">
        <f>IF(申込書!$B$49="","",申込書!$B$49)</f>
        <v>8</v>
      </c>
      <c r="H14" s="52" t="str">
        <f>IF(申込書!$E$50="","",申込書!$E$50)</f>
        <v>鈴木 花</v>
      </c>
      <c r="I14" s="53"/>
      <c r="J14" s="51">
        <f>IF(申込書!$B$49="","",申込書!$B$49)</f>
        <v>8</v>
      </c>
      <c r="K14" s="52" t="str">
        <f>IF(申込書!$E$50="","",申込書!$E$50)</f>
        <v>鈴木 花</v>
      </c>
    </row>
    <row r="15" ht="14.25" customHeight="1" spans="1:11">
      <c r="A15" s="51">
        <f>IF(申込書!$B$51="","",申込書!$B$51)</f>
        <v>9</v>
      </c>
      <c r="B15" s="52" t="str">
        <f>IF(申込書!$E$52="","",申込書!$E$52)</f>
        <v>今井 心菜</v>
      </c>
      <c r="C15" s="53"/>
      <c r="D15" s="51">
        <f>IF(申込書!$B$51="","",申込書!$B$51)</f>
        <v>9</v>
      </c>
      <c r="E15" s="52" t="str">
        <f>IF(申込書!$E$52="","",申込書!$E$52)</f>
        <v>今井 心菜</v>
      </c>
      <c r="F15" s="53"/>
      <c r="G15" s="51">
        <f>IF(申込書!$B$51="","",申込書!$B$51)</f>
        <v>9</v>
      </c>
      <c r="H15" s="52" t="str">
        <f>IF(申込書!$E$52="","",申込書!$E$52)</f>
        <v>今井 心菜</v>
      </c>
      <c r="I15" s="53"/>
      <c r="J15" s="51">
        <f>IF(申込書!$B$51="","",申込書!$B$51)</f>
        <v>9</v>
      </c>
      <c r="K15" s="52" t="str">
        <f>IF(申込書!$E$52="","",申込書!$E$52)</f>
        <v>今井 心菜</v>
      </c>
    </row>
    <row r="16" ht="14.25" customHeight="1" spans="1:11">
      <c r="A16" s="51">
        <f>IF(申込書!$B$53="","",申込書!$B$53)</f>
        <v>10</v>
      </c>
      <c r="B16" s="52" t="str">
        <f>IF(申込書!$E$54="","",申込書!$E$54)</f>
        <v>大澤 美音</v>
      </c>
      <c r="C16" s="53"/>
      <c r="D16" s="51">
        <f>IF(申込書!$B$53="","",申込書!$B$53)</f>
        <v>10</v>
      </c>
      <c r="E16" s="52" t="str">
        <f>IF(申込書!$E$54="","",申込書!$E$54)</f>
        <v>大澤 美音</v>
      </c>
      <c r="F16" s="53"/>
      <c r="G16" s="51">
        <f>IF(申込書!$B$53="","",申込書!$B$53)</f>
        <v>10</v>
      </c>
      <c r="H16" s="52" t="str">
        <f>IF(申込書!$E$54="","",申込書!$E$54)</f>
        <v>大澤 美音</v>
      </c>
      <c r="I16" s="53"/>
      <c r="J16" s="51">
        <f>IF(申込書!$B$53="","",申込書!$B$53)</f>
        <v>10</v>
      </c>
      <c r="K16" s="52" t="str">
        <f>IF(申込書!$E$54="","",申込書!$E$54)</f>
        <v>大澤 美音</v>
      </c>
    </row>
    <row r="17" ht="14.25" customHeight="1" spans="1:11">
      <c r="A17" s="51">
        <f>IF(申込書!$B$55="","",申込書!$B$55)</f>
        <v>11</v>
      </c>
      <c r="B17" s="52" t="str">
        <f>IF(申込書!$E$56="","",申込書!$E$56)</f>
        <v>田中 佑芽</v>
      </c>
      <c r="C17" s="53"/>
      <c r="D17" s="51">
        <f>IF(申込書!$B$55="","",申込書!$B$55)</f>
        <v>11</v>
      </c>
      <c r="E17" s="52" t="str">
        <f>IF(申込書!$E$56="","",申込書!$E$56)</f>
        <v>田中 佑芽</v>
      </c>
      <c r="F17" s="53"/>
      <c r="G17" s="51">
        <f>IF(申込書!$B$55="","",申込書!$B$55)</f>
        <v>11</v>
      </c>
      <c r="H17" s="52" t="str">
        <f>IF(申込書!$E$56="","",申込書!$E$56)</f>
        <v>田中 佑芽</v>
      </c>
      <c r="I17" s="53"/>
      <c r="J17" s="51">
        <f>IF(申込書!$B$55="","",申込書!$B$55)</f>
        <v>11</v>
      </c>
      <c r="K17" s="52" t="str">
        <f>IF(申込書!$E$56="","",申込書!$E$56)</f>
        <v>田中 佑芽</v>
      </c>
    </row>
    <row r="18" ht="14.25" customHeight="1" spans="1:11">
      <c r="A18" s="51">
        <f>IF(申込書!$B$57="","",申込書!$B$57)</f>
        <v>12</v>
      </c>
      <c r="B18" s="52" t="str">
        <f>IF(申込書!$E$58="","",申込書!$E$58)</f>
        <v>包 韻婷</v>
      </c>
      <c r="C18" s="53"/>
      <c r="D18" s="51">
        <f>IF(申込書!$B$57="","",申込書!$B$57)</f>
        <v>12</v>
      </c>
      <c r="E18" s="52" t="str">
        <f>IF(申込書!$E$58="","",申込書!$E$58)</f>
        <v>包 韻婷</v>
      </c>
      <c r="F18" s="53"/>
      <c r="G18" s="51">
        <f>IF(申込書!$B$57="","",申込書!$B$57)</f>
        <v>12</v>
      </c>
      <c r="H18" s="52" t="str">
        <f>IF(申込書!$E$58="","",申込書!$E$58)</f>
        <v>包 韻婷</v>
      </c>
      <c r="I18" s="53"/>
      <c r="J18" s="51">
        <f>IF(申込書!$B$57="","",申込書!$B$57)</f>
        <v>12</v>
      </c>
      <c r="K18" s="52" t="str">
        <f>IF(申込書!$E$58="","",申込書!$E$58)</f>
        <v>包 韻婷</v>
      </c>
    </row>
    <row r="19" ht="14.25" customHeight="1" spans="1:11">
      <c r="A19" s="51" t="str">
        <f>IF(申込書!$B$59="","",申込書!$B$59)</f>
        <v/>
      </c>
      <c r="B19" s="52" t="str">
        <f>IF(申込書!$E$60="","",申込書!$E$60)</f>
        <v/>
      </c>
      <c r="C19" s="53"/>
      <c r="D19" s="51" t="str">
        <f>IF(申込書!$B$59="","",申込書!$B$59)</f>
        <v/>
      </c>
      <c r="E19" s="52" t="str">
        <f>IF(申込書!$E$60="","",申込書!$E$60)</f>
        <v/>
      </c>
      <c r="F19" s="53"/>
      <c r="G19" s="51" t="str">
        <f>IF(申込書!$B$59="","",申込書!$B$59)</f>
        <v/>
      </c>
      <c r="H19" s="52" t="str">
        <f>IF(申込書!$E$60="","",申込書!$E$60)</f>
        <v/>
      </c>
      <c r="I19" s="53"/>
      <c r="J19" s="51" t="str">
        <f>IF(申込書!$B$59="","",申込書!$B$59)</f>
        <v/>
      </c>
      <c r="K19" s="52" t="str">
        <f>IF(申込書!$E$60="","",申込書!$E$60)</f>
        <v/>
      </c>
    </row>
    <row r="20" ht="14.25" customHeight="1" spans="1:11">
      <c r="A20" s="51" t="str">
        <f>IF(申込書!$B$61="","",申込書!$B$61)</f>
        <v/>
      </c>
      <c r="B20" s="52" t="str">
        <f>IF(申込書!$E$62="","",申込書!$E$62)</f>
        <v/>
      </c>
      <c r="C20" s="53"/>
      <c r="D20" s="51" t="str">
        <f>IF(申込書!$B$61="","",申込書!$B$61)</f>
        <v/>
      </c>
      <c r="E20" s="52" t="str">
        <f>IF(申込書!$E$62="","",申込書!$E$62)</f>
        <v/>
      </c>
      <c r="F20" s="53"/>
      <c r="G20" s="51" t="str">
        <f>IF(申込書!$B$61="","",申込書!$B$61)</f>
        <v/>
      </c>
      <c r="H20" s="52" t="str">
        <f>IF(申込書!$E$62="","",申込書!$E$62)</f>
        <v/>
      </c>
      <c r="I20" s="53"/>
      <c r="J20" s="51" t="str">
        <f>IF(申込書!$B$61="","",申込書!$B$61)</f>
        <v/>
      </c>
      <c r="K20" s="52" t="str">
        <f>IF(申込書!$E$62="","",申込書!$E$62)</f>
        <v/>
      </c>
    </row>
    <row r="22" ht="9" customHeight="1" spans="1:11">
      <c r="A22" s="38" t="s">
        <v>15</v>
      </c>
      <c r="B22" s="39" t="str">
        <f>IF(入力!$C$3="","",入力!$C$3)</f>
        <v>大井クッキーズスポーツ少年団</v>
      </c>
      <c r="C22" s="40"/>
      <c r="D22" s="38" t="s">
        <v>15</v>
      </c>
      <c r="E22" s="39" t="str">
        <f>IF(入力!$C$3="","",入力!$C$3)</f>
        <v>大井クッキーズスポーツ少年団</v>
      </c>
      <c r="F22" s="40"/>
      <c r="G22" s="38" t="s">
        <v>15</v>
      </c>
      <c r="H22" s="39" t="str">
        <f>IF(入力!$C$3="","",入力!$C$3)</f>
        <v>大井クッキーズスポーツ少年団</v>
      </c>
      <c r="I22" s="40"/>
      <c r="J22" s="38" t="s">
        <v>15</v>
      </c>
      <c r="K22" s="39" t="str">
        <f>IF(入力!$C$3="","",入力!$C$3)</f>
        <v>大井クッキーズスポーツ少年団</v>
      </c>
    </row>
    <row r="23" ht="9" customHeight="1" spans="1:11">
      <c r="A23" s="41"/>
      <c r="B23" s="42"/>
      <c r="C23" s="40"/>
      <c r="D23" s="41"/>
      <c r="E23" s="42"/>
      <c r="F23" s="40"/>
      <c r="G23" s="41"/>
      <c r="H23" s="42"/>
      <c r="I23" s="40"/>
      <c r="J23" s="41"/>
      <c r="K23" s="42"/>
    </row>
    <row r="24" ht="9" customHeight="1" spans="1:11">
      <c r="A24" s="43"/>
      <c r="B24" s="44"/>
      <c r="C24" s="40"/>
      <c r="D24" s="43"/>
      <c r="E24" s="44"/>
      <c r="F24" s="40"/>
      <c r="G24" s="43"/>
      <c r="H24" s="44"/>
      <c r="I24" s="40"/>
      <c r="J24" s="43"/>
      <c r="K24" s="44"/>
    </row>
    <row r="25" ht="6" customHeight="1" spans="1:11">
      <c r="A25" s="45" t="s">
        <v>190</v>
      </c>
      <c r="B25" s="46" t="s">
        <v>191</v>
      </c>
      <c r="D25" s="45" t="s">
        <v>190</v>
      </c>
      <c r="E25" s="46" t="s">
        <v>191</v>
      </c>
      <c r="G25" s="45" t="s">
        <v>190</v>
      </c>
      <c r="H25" s="46" t="s">
        <v>191</v>
      </c>
      <c r="J25" s="45" t="s">
        <v>190</v>
      </c>
      <c r="K25" s="46" t="s">
        <v>191</v>
      </c>
    </row>
    <row r="26" ht="6" customHeight="1" spans="1:11">
      <c r="A26" s="47"/>
      <c r="B26" s="48"/>
      <c r="D26" s="47"/>
      <c r="E26" s="48"/>
      <c r="G26" s="47"/>
      <c r="H26" s="48"/>
      <c r="J26" s="47"/>
      <c r="K26" s="48"/>
    </row>
    <row r="27" ht="6" customHeight="1" spans="1:11">
      <c r="A27" s="49"/>
      <c r="B27" s="50"/>
      <c r="D27" s="49"/>
      <c r="E27" s="50"/>
      <c r="G27" s="49"/>
      <c r="H27" s="50"/>
      <c r="J27" s="49"/>
      <c r="K27" s="50"/>
    </row>
    <row r="28" ht="14.25" customHeight="1" spans="1:11">
      <c r="A28" s="51" t="str">
        <f>IF(申込書!$B$35="","",申込書!$B$35)</f>
        <v>①</v>
      </c>
      <c r="B28" s="52" t="str">
        <f>IF(申込書!$E$36="","",申込書!$E$36)</f>
        <v>小林 恵蒔</v>
      </c>
      <c r="C28" s="53"/>
      <c r="D28" s="51" t="str">
        <f>IF(申込書!$B$35="","",申込書!$B$35)</f>
        <v>①</v>
      </c>
      <c r="E28" s="52" t="str">
        <f>IF(申込書!$E$36="","",申込書!$E$36)</f>
        <v>小林 恵蒔</v>
      </c>
      <c r="F28" s="53"/>
      <c r="G28" s="51" t="str">
        <f>IF(申込書!$B$35="","",申込書!$B$35)</f>
        <v>①</v>
      </c>
      <c r="H28" s="52" t="str">
        <f>IF(申込書!$E$36="","",申込書!$E$36)</f>
        <v>小林 恵蒔</v>
      </c>
      <c r="I28" s="53"/>
      <c r="J28" s="51" t="str">
        <f>IF(申込書!$B$35="","",申込書!$B$35)</f>
        <v>①</v>
      </c>
      <c r="K28" s="52" t="str">
        <f>IF(申込書!$E$36="","",申込書!$E$36)</f>
        <v>小林 恵蒔</v>
      </c>
    </row>
    <row r="29" ht="14.25" customHeight="1" spans="1:11">
      <c r="A29" s="51">
        <f>IF(申込書!$B$37="","",申込書!$B$37)</f>
        <v>2</v>
      </c>
      <c r="B29" s="52" t="str">
        <f>IF(申込書!$E$38="","",申込書!$E$38)</f>
        <v>田畑 美芽</v>
      </c>
      <c r="C29" s="53"/>
      <c r="D29" s="51">
        <f>IF(申込書!$B$37="","",申込書!$B$37)</f>
        <v>2</v>
      </c>
      <c r="E29" s="52" t="str">
        <f>IF(申込書!$E$38="","",申込書!$E$38)</f>
        <v>田畑 美芽</v>
      </c>
      <c r="F29" s="53"/>
      <c r="G29" s="51">
        <f>IF(申込書!$B$37="","",申込書!$B$37)</f>
        <v>2</v>
      </c>
      <c r="H29" s="52" t="str">
        <f>IF(申込書!$E$38="","",申込書!$E$38)</f>
        <v>田畑 美芽</v>
      </c>
      <c r="I29" s="53"/>
      <c r="J29" s="51">
        <f>IF(申込書!$B$37="","",申込書!$B$37)</f>
        <v>2</v>
      </c>
      <c r="K29" s="52" t="str">
        <f>IF(申込書!$E$38="","",申込書!$E$38)</f>
        <v>田畑 美芽</v>
      </c>
    </row>
    <row r="30" ht="14.25" customHeight="1" spans="1:11">
      <c r="A30" s="51">
        <f>IF(申込書!$B$39="","",申込書!$B$39)</f>
        <v>3</v>
      </c>
      <c r="B30" s="52" t="str">
        <f>IF(申込書!$E$40="","",申込書!$E$40)</f>
        <v>谷田部 柚羽</v>
      </c>
      <c r="C30" s="53"/>
      <c r="D30" s="51">
        <f>IF(申込書!$B$39="","",申込書!$B$39)</f>
        <v>3</v>
      </c>
      <c r="E30" s="52" t="str">
        <f>IF(申込書!$E$40="","",申込書!$E$40)</f>
        <v>谷田部 柚羽</v>
      </c>
      <c r="F30" s="53"/>
      <c r="G30" s="51">
        <f>IF(申込書!$B$39="","",申込書!$B$39)</f>
        <v>3</v>
      </c>
      <c r="H30" s="52" t="str">
        <f>IF(申込書!$E$40="","",申込書!$E$40)</f>
        <v>谷田部 柚羽</v>
      </c>
      <c r="I30" s="53"/>
      <c r="J30" s="51">
        <f>IF(申込書!$B$39="","",申込書!$B$39)</f>
        <v>3</v>
      </c>
      <c r="K30" s="52" t="str">
        <f>IF(申込書!$E$40="","",申込書!$E$40)</f>
        <v>谷田部 柚羽</v>
      </c>
    </row>
    <row r="31" ht="14.25" customHeight="1" spans="1:11">
      <c r="A31" s="51">
        <f>IF(申込書!$B$41="","",申込書!$B$41)</f>
        <v>4</v>
      </c>
      <c r="B31" s="52" t="str">
        <f>IF(申込書!$E$42="","",申込書!$E$42)</f>
        <v>長谷川　 音彩</v>
      </c>
      <c r="C31" s="53"/>
      <c r="D31" s="51">
        <f>IF(申込書!$B$41="","",申込書!$B$41)</f>
        <v>4</v>
      </c>
      <c r="E31" s="52" t="str">
        <f>IF(申込書!$E$42="","",申込書!$E$42)</f>
        <v>長谷川　 音彩</v>
      </c>
      <c r="F31" s="53"/>
      <c r="G31" s="51">
        <f>IF(申込書!$B$41="","",申込書!$B$41)</f>
        <v>4</v>
      </c>
      <c r="H31" s="52" t="str">
        <f>IF(申込書!$E$42="","",申込書!$E$42)</f>
        <v>長谷川　 音彩</v>
      </c>
      <c r="I31" s="53"/>
      <c r="J31" s="51">
        <f>IF(申込書!$B$41="","",申込書!$B$41)</f>
        <v>4</v>
      </c>
      <c r="K31" s="52" t="str">
        <f>IF(申込書!$E$42="","",申込書!$E$42)</f>
        <v>長谷川　 音彩</v>
      </c>
    </row>
    <row r="32" ht="14.25" customHeight="1" spans="1:11">
      <c r="A32" s="51">
        <f>IF(申込書!$B$43="","",申込書!$B$43)</f>
        <v>5</v>
      </c>
      <c r="B32" s="52" t="str">
        <f>IF(申込書!$E$44="","",申込書!$E$44)</f>
        <v>神木 心愛</v>
      </c>
      <c r="C32" s="53"/>
      <c r="D32" s="51">
        <f>IF(申込書!$B$43="","",申込書!$B$43)</f>
        <v>5</v>
      </c>
      <c r="E32" s="52" t="str">
        <f>IF(申込書!$E$44="","",申込書!$E$44)</f>
        <v>神木 心愛</v>
      </c>
      <c r="F32" s="53"/>
      <c r="G32" s="51">
        <f>IF(申込書!$B$43="","",申込書!$B$43)</f>
        <v>5</v>
      </c>
      <c r="H32" s="52" t="str">
        <f>IF(申込書!$E$44="","",申込書!$E$44)</f>
        <v>神木 心愛</v>
      </c>
      <c r="I32" s="53"/>
      <c r="J32" s="51">
        <f>IF(申込書!$B$43="","",申込書!$B$43)</f>
        <v>5</v>
      </c>
      <c r="K32" s="52" t="str">
        <f>IF(申込書!$E$44="","",申込書!$E$44)</f>
        <v>神木 心愛</v>
      </c>
    </row>
    <row r="33" ht="14.25" customHeight="1" spans="1:11">
      <c r="A33" s="51">
        <f>IF(申込書!$B$45="","",申込書!$B$45)</f>
        <v>6</v>
      </c>
      <c r="B33" s="52" t="str">
        <f>IF(申込書!$E$46="","",申込書!$E$46)</f>
        <v>船越 結愛希</v>
      </c>
      <c r="C33" s="53"/>
      <c r="D33" s="51">
        <f>IF(申込書!$B$45="","",申込書!$B$45)</f>
        <v>6</v>
      </c>
      <c r="E33" s="52" t="str">
        <f>IF(申込書!$E$46="","",申込書!$E$46)</f>
        <v>船越 結愛希</v>
      </c>
      <c r="F33" s="53"/>
      <c r="G33" s="51">
        <f>IF(申込書!$B$45="","",申込書!$B$45)</f>
        <v>6</v>
      </c>
      <c r="H33" s="52" t="str">
        <f>IF(申込書!$E$46="","",申込書!$E$46)</f>
        <v>船越 結愛希</v>
      </c>
      <c r="I33" s="53"/>
      <c r="J33" s="51">
        <f>IF(申込書!$B$45="","",申込書!$B$45)</f>
        <v>6</v>
      </c>
      <c r="K33" s="52" t="str">
        <f>IF(申込書!$E$46="","",申込書!$E$46)</f>
        <v>船越 結愛希</v>
      </c>
    </row>
    <row r="34" ht="14.25" customHeight="1" spans="1:11">
      <c r="A34" s="51">
        <f>IF(申込書!$B$47="","",申込書!$B$47)</f>
        <v>7</v>
      </c>
      <c r="B34" s="52" t="str">
        <f>IF(申込書!$E$48="","",申込書!$E$48)</f>
        <v>相曽 優花</v>
      </c>
      <c r="C34" s="53"/>
      <c r="D34" s="51">
        <f>IF(申込書!$B$47="","",申込書!$B$47)</f>
        <v>7</v>
      </c>
      <c r="E34" s="52" t="str">
        <f>IF(申込書!$E$48="","",申込書!$E$48)</f>
        <v>相曽 優花</v>
      </c>
      <c r="F34" s="53"/>
      <c r="G34" s="51">
        <f>IF(申込書!$B$47="","",申込書!$B$47)</f>
        <v>7</v>
      </c>
      <c r="H34" s="52" t="str">
        <f>IF(申込書!$E$48="","",申込書!$E$48)</f>
        <v>相曽 優花</v>
      </c>
      <c r="I34" s="53"/>
      <c r="J34" s="51">
        <f>IF(申込書!$B$47="","",申込書!$B$47)</f>
        <v>7</v>
      </c>
      <c r="K34" s="52" t="str">
        <f>IF(申込書!$E$48="","",申込書!$E$48)</f>
        <v>相曽 優花</v>
      </c>
    </row>
    <row r="35" ht="14.25" customHeight="1" spans="1:11">
      <c r="A35" s="51">
        <f>IF(申込書!$B$49="","",申込書!$B$49)</f>
        <v>8</v>
      </c>
      <c r="B35" s="52" t="str">
        <f>IF(申込書!$E$50="","",申込書!$E$50)</f>
        <v>鈴木 花</v>
      </c>
      <c r="C35" s="53"/>
      <c r="D35" s="51">
        <f>IF(申込書!$B$49="","",申込書!$B$49)</f>
        <v>8</v>
      </c>
      <c r="E35" s="52" t="str">
        <f>IF(申込書!$E$50="","",申込書!$E$50)</f>
        <v>鈴木 花</v>
      </c>
      <c r="F35" s="53"/>
      <c r="G35" s="51">
        <f>IF(申込書!$B$49="","",申込書!$B$49)</f>
        <v>8</v>
      </c>
      <c r="H35" s="52" t="str">
        <f>IF(申込書!$E$50="","",申込書!$E$50)</f>
        <v>鈴木 花</v>
      </c>
      <c r="I35" s="53"/>
      <c r="J35" s="51">
        <f>IF(申込書!$B$49="","",申込書!$B$49)</f>
        <v>8</v>
      </c>
      <c r="K35" s="52" t="str">
        <f>IF(申込書!$E$50="","",申込書!$E$50)</f>
        <v>鈴木 花</v>
      </c>
    </row>
    <row r="36" ht="14.25" customHeight="1" spans="1:11">
      <c r="A36" s="51">
        <f>IF(申込書!$B$51="","",申込書!$B$51)</f>
        <v>9</v>
      </c>
      <c r="B36" s="52" t="str">
        <f>IF(申込書!$E$52="","",申込書!$E$52)</f>
        <v>今井 心菜</v>
      </c>
      <c r="C36" s="53"/>
      <c r="D36" s="51">
        <f>IF(申込書!$B$51="","",申込書!$B$51)</f>
        <v>9</v>
      </c>
      <c r="E36" s="52" t="str">
        <f>IF(申込書!$E$52="","",申込書!$E$52)</f>
        <v>今井 心菜</v>
      </c>
      <c r="F36" s="53"/>
      <c r="G36" s="51">
        <f>IF(申込書!$B$51="","",申込書!$B$51)</f>
        <v>9</v>
      </c>
      <c r="H36" s="52" t="str">
        <f>IF(申込書!$E$52="","",申込書!$E$52)</f>
        <v>今井 心菜</v>
      </c>
      <c r="I36" s="53"/>
      <c r="J36" s="51">
        <f>IF(申込書!$B$51="","",申込書!$B$51)</f>
        <v>9</v>
      </c>
      <c r="K36" s="52" t="str">
        <f>IF(申込書!$E$52="","",申込書!$E$52)</f>
        <v>今井 心菜</v>
      </c>
    </row>
    <row r="37" ht="14.25" customHeight="1" spans="1:11">
      <c r="A37" s="51">
        <f>IF(申込書!$B$53="","",申込書!$B$53)</f>
        <v>10</v>
      </c>
      <c r="B37" s="52" t="str">
        <f>IF(申込書!$E$54="","",申込書!$E$54)</f>
        <v>大澤 美音</v>
      </c>
      <c r="C37" s="53"/>
      <c r="D37" s="51">
        <f>IF(申込書!$B$53="","",申込書!$B$53)</f>
        <v>10</v>
      </c>
      <c r="E37" s="52" t="str">
        <f>IF(申込書!$E$54="","",申込書!$E$54)</f>
        <v>大澤 美音</v>
      </c>
      <c r="F37" s="53"/>
      <c r="G37" s="51">
        <f>IF(申込書!$B$53="","",申込書!$B$53)</f>
        <v>10</v>
      </c>
      <c r="H37" s="52" t="str">
        <f>IF(申込書!$E$54="","",申込書!$E$54)</f>
        <v>大澤 美音</v>
      </c>
      <c r="I37" s="53"/>
      <c r="J37" s="51">
        <f>IF(申込書!$B$53="","",申込書!$B$53)</f>
        <v>10</v>
      </c>
      <c r="K37" s="52" t="str">
        <f>IF(申込書!$E$54="","",申込書!$E$54)</f>
        <v>大澤 美音</v>
      </c>
    </row>
    <row r="38" ht="14.25" customHeight="1" spans="1:11">
      <c r="A38" s="51">
        <f>IF(申込書!$B$55="","",申込書!$B$55)</f>
        <v>11</v>
      </c>
      <c r="B38" s="52" t="str">
        <f>IF(申込書!$E$56="","",申込書!$E$56)</f>
        <v>田中 佑芽</v>
      </c>
      <c r="C38" s="53"/>
      <c r="D38" s="51">
        <f>IF(申込書!$B$55="","",申込書!$B$55)</f>
        <v>11</v>
      </c>
      <c r="E38" s="52" t="str">
        <f>IF(申込書!$E$56="","",申込書!$E$56)</f>
        <v>田中 佑芽</v>
      </c>
      <c r="F38" s="53"/>
      <c r="G38" s="51">
        <f>IF(申込書!$B$55="","",申込書!$B$55)</f>
        <v>11</v>
      </c>
      <c r="H38" s="52" t="str">
        <f>IF(申込書!$E$56="","",申込書!$E$56)</f>
        <v>田中 佑芽</v>
      </c>
      <c r="I38" s="53"/>
      <c r="J38" s="51">
        <f>IF(申込書!$B$55="","",申込書!$B$55)</f>
        <v>11</v>
      </c>
      <c r="K38" s="52" t="str">
        <f>IF(申込書!$E$56="","",申込書!$E$56)</f>
        <v>田中 佑芽</v>
      </c>
    </row>
    <row r="39" ht="14.25" customHeight="1" spans="1:11">
      <c r="A39" s="51">
        <f>IF(申込書!$B$57="","",申込書!$B$57)</f>
        <v>12</v>
      </c>
      <c r="B39" s="52" t="str">
        <f>IF(申込書!$E$58="","",申込書!$E$58)</f>
        <v>包 韻婷</v>
      </c>
      <c r="C39" s="53"/>
      <c r="D39" s="51">
        <f>IF(申込書!$B$57="","",申込書!$B$57)</f>
        <v>12</v>
      </c>
      <c r="E39" s="52" t="str">
        <f>IF(申込書!$E$58="","",申込書!$E$58)</f>
        <v>包 韻婷</v>
      </c>
      <c r="F39" s="53"/>
      <c r="G39" s="51">
        <f>IF(申込書!$B$57="","",申込書!$B$57)</f>
        <v>12</v>
      </c>
      <c r="H39" s="52" t="str">
        <f>IF(申込書!$E$58="","",申込書!$E$58)</f>
        <v>包 韻婷</v>
      </c>
      <c r="I39" s="53"/>
      <c r="J39" s="51">
        <f>IF(申込書!$B$57="","",申込書!$B$57)</f>
        <v>12</v>
      </c>
      <c r="K39" s="52" t="str">
        <f>IF(申込書!$E$58="","",申込書!$E$58)</f>
        <v>包 韻婷</v>
      </c>
    </row>
    <row r="40" ht="14.25" customHeight="1" spans="1:11">
      <c r="A40" s="51" t="str">
        <f>IF(申込書!$B$59="","",申込書!$B$59)</f>
        <v/>
      </c>
      <c r="B40" s="52" t="str">
        <f>IF(申込書!$E$60="","",申込書!$E$60)</f>
        <v/>
      </c>
      <c r="C40" s="53"/>
      <c r="D40" s="51" t="str">
        <f>IF(申込書!$B$59="","",申込書!$B$59)</f>
        <v/>
      </c>
      <c r="E40" s="52" t="str">
        <f>IF(申込書!$E$60="","",申込書!$E$60)</f>
        <v/>
      </c>
      <c r="F40" s="53"/>
      <c r="G40" s="51" t="str">
        <f>IF(申込書!$B$59="","",申込書!$B$59)</f>
        <v/>
      </c>
      <c r="H40" s="52" t="str">
        <f>IF(申込書!$E$60="","",申込書!$E$60)</f>
        <v/>
      </c>
      <c r="I40" s="53"/>
      <c r="J40" s="51" t="str">
        <f>IF(申込書!$B$59="","",申込書!$B$59)</f>
        <v/>
      </c>
      <c r="K40" s="52" t="str">
        <f>IF(申込書!$E$60="","",申込書!$E$60)</f>
        <v/>
      </c>
    </row>
    <row r="41" ht="14.25" customHeight="1" spans="1:11">
      <c r="A41" s="51" t="str">
        <f>IF(申込書!$B$61="","",申込書!$B$61)</f>
        <v/>
      </c>
      <c r="B41" s="52" t="str">
        <f>IF(申込書!$E$62="","",申込書!$E$62)</f>
        <v/>
      </c>
      <c r="C41" s="53"/>
      <c r="D41" s="51" t="str">
        <f>IF(申込書!$B$61="","",申込書!$B$61)</f>
        <v/>
      </c>
      <c r="E41" s="52" t="str">
        <f>IF(申込書!$E$62="","",申込書!$E$62)</f>
        <v/>
      </c>
      <c r="F41" s="53"/>
      <c r="G41" s="51" t="str">
        <f>IF(申込書!$B$61="","",申込書!$B$61)</f>
        <v/>
      </c>
      <c r="H41" s="52" t="str">
        <f>IF(申込書!$E$62="","",申込書!$E$62)</f>
        <v/>
      </c>
      <c r="I41" s="53"/>
      <c r="J41" s="51" t="str">
        <f>IF(申込書!$B$61="","",申込書!$B$61)</f>
        <v/>
      </c>
      <c r="K41" s="52" t="str">
        <f>IF(申込書!$E$62="","",申込書!$E$62)</f>
        <v/>
      </c>
    </row>
    <row r="43" ht="9" customHeight="1" spans="1:11">
      <c r="A43" s="38" t="s">
        <v>15</v>
      </c>
      <c r="B43" s="39" t="str">
        <f>IF(入力!$C$3="","",入力!$C$3)</f>
        <v>大井クッキーズスポーツ少年団</v>
      </c>
      <c r="C43" s="40"/>
      <c r="D43" s="38" t="s">
        <v>15</v>
      </c>
      <c r="E43" s="39" t="str">
        <f>IF(入力!$C$3="","",入力!$C$3)</f>
        <v>大井クッキーズスポーツ少年団</v>
      </c>
      <c r="F43" s="40"/>
      <c r="G43" s="38" t="s">
        <v>15</v>
      </c>
      <c r="H43" s="39" t="str">
        <f>IF(入力!$C$3="","",入力!$C$3)</f>
        <v>大井クッキーズスポーツ少年団</v>
      </c>
      <c r="I43" s="40"/>
      <c r="J43" s="38" t="s">
        <v>15</v>
      </c>
      <c r="K43" s="39" t="str">
        <f>IF(入力!$C$3="","",入力!$C$3)</f>
        <v>大井クッキーズスポーツ少年団</v>
      </c>
    </row>
    <row r="44" ht="9" customHeight="1" spans="1:11">
      <c r="A44" s="41"/>
      <c r="B44" s="42"/>
      <c r="C44" s="40"/>
      <c r="D44" s="41"/>
      <c r="E44" s="42"/>
      <c r="F44" s="40"/>
      <c r="G44" s="41"/>
      <c r="H44" s="42"/>
      <c r="I44" s="40"/>
      <c r="J44" s="41"/>
      <c r="K44" s="42"/>
    </row>
    <row r="45" ht="9" customHeight="1" spans="1:11">
      <c r="A45" s="43"/>
      <c r="B45" s="44"/>
      <c r="C45" s="40"/>
      <c r="D45" s="43"/>
      <c r="E45" s="44"/>
      <c r="F45" s="40"/>
      <c r="G45" s="43"/>
      <c r="H45" s="44"/>
      <c r="I45" s="40"/>
      <c r="J45" s="43"/>
      <c r="K45" s="44"/>
    </row>
    <row r="46" ht="6" customHeight="1" spans="1:11">
      <c r="A46" s="45" t="s">
        <v>190</v>
      </c>
      <c r="B46" s="46" t="s">
        <v>191</v>
      </c>
      <c r="D46" s="45" t="s">
        <v>190</v>
      </c>
      <c r="E46" s="46" t="s">
        <v>191</v>
      </c>
      <c r="G46" s="45" t="s">
        <v>190</v>
      </c>
      <c r="H46" s="46" t="s">
        <v>191</v>
      </c>
      <c r="J46" s="45" t="s">
        <v>190</v>
      </c>
      <c r="K46" s="46" t="s">
        <v>191</v>
      </c>
    </row>
    <row r="47" ht="6" customHeight="1" spans="1:11">
      <c r="A47" s="47"/>
      <c r="B47" s="48"/>
      <c r="D47" s="47"/>
      <c r="E47" s="48"/>
      <c r="G47" s="47"/>
      <c r="H47" s="48"/>
      <c r="J47" s="47"/>
      <c r="K47" s="48"/>
    </row>
    <row r="48" ht="6" customHeight="1" spans="1:11">
      <c r="A48" s="49"/>
      <c r="B48" s="50"/>
      <c r="D48" s="49"/>
      <c r="E48" s="50"/>
      <c r="G48" s="49"/>
      <c r="H48" s="50"/>
      <c r="J48" s="49"/>
      <c r="K48" s="50"/>
    </row>
    <row r="49" ht="14.25" customHeight="1" spans="1:11">
      <c r="A49" s="51" t="str">
        <f>IF(申込書!$B$35="","",申込書!$B$35)</f>
        <v>①</v>
      </c>
      <c r="B49" s="52" t="str">
        <f>IF(申込書!$E$36="","",申込書!$E$36)</f>
        <v>小林 恵蒔</v>
      </c>
      <c r="C49" s="53"/>
      <c r="D49" s="51" t="str">
        <f>IF(申込書!$B$35="","",申込書!$B$35)</f>
        <v>①</v>
      </c>
      <c r="E49" s="52" t="str">
        <f>IF(申込書!$E$36="","",申込書!$E$36)</f>
        <v>小林 恵蒔</v>
      </c>
      <c r="F49" s="53"/>
      <c r="G49" s="51" t="str">
        <f>IF(申込書!$B$35="","",申込書!$B$35)</f>
        <v>①</v>
      </c>
      <c r="H49" s="52" t="str">
        <f>IF(申込書!$E$36="","",申込書!$E$36)</f>
        <v>小林 恵蒔</v>
      </c>
      <c r="I49" s="53"/>
      <c r="J49" s="51" t="str">
        <f>IF(申込書!$B$35="","",申込書!$B$35)</f>
        <v>①</v>
      </c>
      <c r="K49" s="52" t="str">
        <f>IF(申込書!$E$36="","",申込書!$E$36)</f>
        <v>小林 恵蒔</v>
      </c>
    </row>
    <row r="50" ht="14.25" customHeight="1" spans="1:11">
      <c r="A50" s="51">
        <f>IF(申込書!$B$37="","",申込書!$B$37)</f>
        <v>2</v>
      </c>
      <c r="B50" s="52" t="str">
        <f>IF(申込書!$E$38="","",申込書!$E$38)</f>
        <v>田畑 美芽</v>
      </c>
      <c r="C50" s="53"/>
      <c r="D50" s="51">
        <f>IF(申込書!$B$37="","",申込書!$B$37)</f>
        <v>2</v>
      </c>
      <c r="E50" s="52" t="str">
        <f>IF(申込書!$E$38="","",申込書!$E$38)</f>
        <v>田畑 美芽</v>
      </c>
      <c r="F50" s="53"/>
      <c r="G50" s="51">
        <f>IF(申込書!$B$37="","",申込書!$B$37)</f>
        <v>2</v>
      </c>
      <c r="H50" s="52" t="str">
        <f>IF(申込書!$E$38="","",申込書!$E$38)</f>
        <v>田畑 美芽</v>
      </c>
      <c r="I50" s="53"/>
      <c r="J50" s="51">
        <f>IF(申込書!$B$37="","",申込書!$B$37)</f>
        <v>2</v>
      </c>
      <c r="K50" s="52" t="str">
        <f>IF(申込書!$E$38="","",申込書!$E$38)</f>
        <v>田畑 美芽</v>
      </c>
    </row>
    <row r="51" ht="14.25" customHeight="1" spans="1:11">
      <c r="A51" s="51">
        <f>IF(申込書!$B$39="","",申込書!$B$39)</f>
        <v>3</v>
      </c>
      <c r="B51" s="52" t="str">
        <f>IF(申込書!$E$40="","",申込書!$E$40)</f>
        <v>谷田部 柚羽</v>
      </c>
      <c r="C51" s="53"/>
      <c r="D51" s="51">
        <f>IF(申込書!$B$39="","",申込書!$B$39)</f>
        <v>3</v>
      </c>
      <c r="E51" s="52" t="str">
        <f>IF(申込書!$E$40="","",申込書!$E$40)</f>
        <v>谷田部 柚羽</v>
      </c>
      <c r="F51" s="53"/>
      <c r="G51" s="51">
        <f>IF(申込書!$B$39="","",申込書!$B$39)</f>
        <v>3</v>
      </c>
      <c r="H51" s="52" t="str">
        <f>IF(申込書!$E$40="","",申込書!$E$40)</f>
        <v>谷田部 柚羽</v>
      </c>
      <c r="I51" s="53"/>
      <c r="J51" s="51">
        <f>IF(申込書!$B$39="","",申込書!$B$39)</f>
        <v>3</v>
      </c>
      <c r="K51" s="52" t="str">
        <f>IF(申込書!$E$40="","",申込書!$E$40)</f>
        <v>谷田部 柚羽</v>
      </c>
    </row>
    <row r="52" ht="14.25" customHeight="1" spans="1:11">
      <c r="A52" s="51">
        <f>IF(申込書!$B$41="","",申込書!$B$41)</f>
        <v>4</v>
      </c>
      <c r="B52" s="52" t="str">
        <f>IF(申込書!$E$42="","",申込書!$E$42)</f>
        <v>長谷川　 音彩</v>
      </c>
      <c r="C52" s="53"/>
      <c r="D52" s="51">
        <f>IF(申込書!$B$41="","",申込書!$B$41)</f>
        <v>4</v>
      </c>
      <c r="E52" s="52" t="str">
        <f>IF(申込書!$E$42="","",申込書!$E$42)</f>
        <v>長谷川　 音彩</v>
      </c>
      <c r="F52" s="53"/>
      <c r="G52" s="51">
        <f>IF(申込書!$B$41="","",申込書!$B$41)</f>
        <v>4</v>
      </c>
      <c r="H52" s="52" t="str">
        <f>IF(申込書!$E$42="","",申込書!$E$42)</f>
        <v>長谷川　 音彩</v>
      </c>
      <c r="I52" s="53"/>
      <c r="J52" s="51">
        <f>IF(申込書!$B$41="","",申込書!$B$41)</f>
        <v>4</v>
      </c>
      <c r="K52" s="52" t="str">
        <f>IF(申込書!$E$42="","",申込書!$E$42)</f>
        <v>長谷川　 音彩</v>
      </c>
    </row>
    <row r="53" ht="14.25" customHeight="1" spans="1:11">
      <c r="A53" s="51">
        <f>IF(申込書!$B$43="","",申込書!$B$43)</f>
        <v>5</v>
      </c>
      <c r="B53" s="52" t="str">
        <f>IF(申込書!$E$44="","",申込書!$E$44)</f>
        <v>神木 心愛</v>
      </c>
      <c r="C53" s="53"/>
      <c r="D53" s="51">
        <f>IF(申込書!$B$43="","",申込書!$B$43)</f>
        <v>5</v>
      </c>
      <c r="E53" s="52" t="str">
        <f>IF(申込書!$E$44="","",申込書!$E$44)</f>
        <v>神木 心愛</v>
      </c>
      <c r="F53" s="53"/>
      <c r="G53" s="51">
        <f>IF(申込書!$B$43="","",申込書!$B$43)</f>
        <v>5</v>
      </c>
      <c r="H53" s="52" t="str">
        <f>IF(申込書!$E$44="","",申込書!$E$44)</f>
        <v>神木 心愛</v>
      </c>
      <c r="I53" s="53"/>
      <c r="J53" s="51">
        <f>IF(申込書!$B$43="","",申込書!$B$43)</f>
        <v>5</v>
      </c>
      <c r="K53" s="52" t="str">
        <f>IF(申込書!$E$44="","",申込書!$E$44)</f>
        <v>神木 心愛</v>
      </c>
    </row>
    <row r="54" ht="14.25" customHeight="1" spans="1:11">
      <c r="A54" s="51">
        <f>IF(申込書!$B$45="","",申込書!$B$45)</f>
        <v>6</v>
      </c>
      <c r="B54" s="52" t="str">
        <f>IF(申込書!$E$46="","",申込書!$E$46)</f>
        <v>船越 結愛希</v>
      </c>
      <c r="C54" s="53"/>
      <c r="D54" s="51">
        <f>IF(申込書!$B$45="","",申込書!$B$45)</f>
        <v>6</v>
      </c>
      <c r="E54" s="52" t="str">
        <f>IF(申込書!$E$46="","",申込書!$E$46)</f>
        <v>船越 結愛希</v>
      </c>
      <c r="F54" s="53"/>
      <c r="G54" s="51">
        <f>IF(申込書!$B$45="","",申込書!$B$45)</f>
        <v>6</v>
      </c>
      <c r="H54" s="52" t="str">
        <f>IF(申込書!$E$46="","",申込書!$E$46)</f>
        <v>船越 結愛希</v>
      </c>
      <c r="I54" s="53"/>
      <c r="J54" s="51">
        <f>IF(申込書!$B$45="","",申込書!$B$45)</f>
        <v>6</v>
      </c>
      <c r="K54" s="52" t="str">
        <f>IF(申込書!$E$46="","",申込書!$E$46)</f>
        <v>船越 結愛希</v>
      </c>
    </row>
    <row r="55" ht="14.25" customHeight="1" spans="1:11">
      <c r="A55" s="51">
        <f>IF(申込書!$B$47="","",申込書!$B$47)</f>
        <v>7</v>
      </c>
      <c r="B55" s="52" t="str">
        <f>IF(申込書!$E$48="","",申込書!$E$48)</f>
        <v>相曽 優花</v>
      </c>
      <c r="C55" s="53"/>
      <c r="D55" s="51">
        <f>IF(申込書!$B$47="","",申込書!$B$47)</f>
        <v>7</v>
      </c>
      <c r="E55" s="52" t="str">
        <f>IF(申込書!$E$48="","",申込書!$E$48)</f>
        <v>相曽 優花</v>
      </c>
      <c r="F55" s="53"/>
      <c r="G55" s="51">
        <f>IF(申込書!$B$47="","",申込書!$B$47)</f>
        <v>7</v>
      </c>
      <c r="H55" s="52" t="str">
        <f>IF(申込書!$E$48="","",申込書!$E$48)</f>
        <v>相曽 優花</v>
      </c>
      <c r="I55" s="53"/>
      <c r="J55" s="51">
        <f>IF(申込書!$B$47="","",申込書!$B$47)</f>
        <v>7</v>
      </c>
      <c r="K55" s="52" t="str">
        <f>IF(申込書!$E$48="","",申込書!$E$48)</f>
        <v>相曽 優花</v>
      </c>
    </row>
    <row r="56" ht="14.25" customHeight="1" spans="1:11">
      <c r="A56" s="51">
        <f>IF(申込書!$B$49="","",申込書!$B$49)</f>
        <v>8</v>
      </c>
      <c r="B56" s="52" t="str">
        <f>IF(申込書!$E$50="","",申込書!$E$50)</f>
        <v>鈴木 花</v>
      </c>
      <c r="C56" s="53"/>
      <c r="D56" s="51">
        <f>IF(申込書!$B$49="","",申込書!$B$49)</f>
        <v>8</v>
      </c>
      <c r="E56" s="52" t="str">
        <f>IF(申込書!$E$50="","",申込書!$E$50)</f>
        <v>鈴木 花</v>
      </c>
      <c r="F56" s="53"/>
      <c r="G56" s="51">
        <f>IF(申込書!$B$49="","",申込書!$B$49)</f>
        <v>8</v>
      </c>
      <c r="H56" s="52" t="str">
        <f>IF(申込書!$E$50="","",申込書!$E$50)</f>
        <v>鈴木 花</v>
      </c>
      <c r="I56" s="53"/>
      <c r="J56" s="51">
        <f>IF(申込書!$B$49="","",申込書!$B$49)</f>
        <v>8</v>
      </c>
      <c r="K56" s="52" t="str">
        <f>IF(申込書!$E$50="","",申込書!$E$50)</f>
        <v>鈴木 花</v>
      </c>
    </row>
    <row r="57" ht="14.25" customHeight="1" spans="1:11">
      <c r="A57" s="51">
        <f>IF(申込書!$B$51="","",申込書!$B$51)</f>
        <v>9</v>
      </c>
      <c r="B57" s="52" t="str">
        <f>IF(申込書!$E$52="","",申込書!$E$52)</f>
        <v>今井 心菜</v>
      </c>
      <c r="C57" s="53"/>
      <c r="D57" s="51">
        <f>IF(申込書!$B$51="","",申込書!$B$51)</f>
        <v>9</v>
      </c>
      <c r="E57" s="52" t="str">
        <f>IF(申込書!$E$52="","",申込書!$E$52)</f>
        <v>今井 心菜</v>
      </c>
      <c r="F57" s="53"/>
      <c r="G57" s="51">
        <f>IF(申込書!$B$51="","",申込書!$B$51)</f>
        <v>9</v>
      </c>
      <c r="H57" s="52" t="str">
        <f>IF(申込書!$E$52="","",申込書!$E$52)</f>
        <v>今井 心菜</v>
      </c>
      <c r="I57" s="53"/>
      <c r="J57" s="51">
        <f>IF(申込書!$B$51="","",申込書!$B$51)</f>
        <v>9</v>
      </c>
      <c r="K57" s="52" t="str">
        <f>IF(申込書!$E$52="","",申込書!$E$52)</f>
        <v>今井 心菜</v>
      </c>
    </row>
    <row r="58" ht="14.25" customHeight="1" spans="1:11">
      <c r="A58" s="51">
        <f>IF(申込書!$B$53="","",申込書!$B$53)</f>
        <v>10</v>
      </c>
      <c r="B58" s="52" t="str">
        <f>IF(申込書!$E$54="","",申込書!$E$54)</f>
        <v>大澤 美音</v>
      </c>
      <c r="C58" s="53"/>
      <c r="D58" s="51">
        <f>IF(申込書!$B$53="","",申込書!$B$53)</f>
        <v>10</v>
      </c>
      <c r="E58" s="52" t="str">
        <f>IF(申込書!$E$54="","",申込書!$E$54)</f>
        <v>大澤 美音</v>
      </c>
      <c r="F58" s="53"/>
      <c r="G58" s="51">
        <f>IF(申込書!$B$53="","",申込書!$B$53)</f>
        <v>10</v>
      </c>
      <c r="H58" s="52" t="str">
        <f>IF(申込書!$E$54="","",申込書!$E$54)</f>
        <v>大澤 美音</v>
      </c>
      <c r="I58" s="53"/>
      <c r="J58" s="51">
        <f>IF(申込書!$B$53="","",申込書!$B$53)</f>
        <v>10</v>
      </c>
      <c r="K58" s="52" t="str">
        <f>IF(申込書!$E$54="","",申込書!$E$54)</f>
        <v>大澤 美音</v>
      </c>
    </row>
    <row r="59" ht="14.25" customHeight="1" spans="1:11">
      <c r="A59" s="51">
        <f>IF(申込書!$B$55="","",申込書!$B$55)</f>
        <v>11</v>
      </c>
      <c r="B59" s="52" t="str">
        <f>IF(申込書!$E$56="","",申込書!$E$56)</f>
        <v>田中 佑芽</v>
      </c>
      <c r="C59" s="53"/>
      <c r="D59" s="51">
        <f>IF(申込書!$B$55="","",申込書!$B$55)</f>
        <v>11</v>
      </c>
      <c r="E59" s="52" t="str">
        <f>IF(申込書!$E$56="","",申込書!$E$56)</f>
        <v>田中 佑芽</v>
      </c>
      <c r="F59" s="53"/>
      <c r="G59" s="51">
        <f>IF(申込書!$B$55="","",申込書!$B$55)</f>
        <v>11</v>
      </c>
      <c r="H59" s="52" t="str">
        <f>IF(申込書!$E$56="","",申込書!$E$56)</f>
        <v>田中 佑芽</v>
      </c>
      <c r="I59" s="53"/>
      <c r="J59" s="51">
        <f>IF(申込書!$B$55="","",申込書!$B$55)</f>
        <v>11</v>
      </c>
      <c r="K59" s="52" t="str">
        <f>IF(申込書!$E$56="","",申込書!$E$56)</f>
        <v>田中 佑芽</v>
      </c>
    </row>
    <row r="60" ht="14.25" customHeight="1" spans="1:11">
      <c r="A60" s="51">
        <f>IF(申込書!$B$57="","",申込書!$B$57)</f>
        <v>12</v>
      </c>
      <c r="B60" s="52" t="str">
        <f>IF(申込書!$E$58="","",申込書!$E$58)</f>
        <v>包 韻婷</v>
      </c>
      <c r="C60" s="53"/>
      <c r="D60" s="51">
        <f>IF(申込書!$B$57="","",申込書!$B$57)</f>
        <v>12</v>
      </c>
      <c r="E60" s="52" t="str">
        <f>IF(申込書!$E$58="","",申込書!$E$58)</f>
        <v>包 韻婷</v>
      </c>
      <c r="F60" s="53"/>
      <c r="G60" s="51">
        <f>IF(申込書!$B$57="","",申込書!$B$57)</f>
        <v>12</v>
      </c>
      <c r="H60" s="52" t="str">
        <f>IF(申込書!$E$58="","",申込書!$E$58)</f>
        <v>包 韻婷</v>
      </c>
      <c r="I60" s="53"/>
      <c r="J60" s="51">
        <f>IF(申込書!$B$57="","",申込書!$B$57)</f>
        <v>12</v>
      </c>
      <c r="K60" s="52" t="str">
        <f>IF(申込書!$E$58="","",申込書!$E$58)</f>
        <v>包 韻婷</v>
      </c>
    </row>
    <row r="61" ht="14.25" customHeight="1" spans="1:11">
      <c r="A61" s="51" t="str">
        <f>IF(申込書!$B$59="","",申込書!$B$59)</f>
        <v/>
      </c>
      <c r="B61" s="52" t="str">
        <f>IF(申込書!$E$60="","",申込書!$E$60)</f>
        <v/>
      </c>
      <c r="C61" s="53"/>
      <c r="D61" s="51" t="str">
        <f>IF(申込書!$B$59="","",申込書!$B$59)</f>
        <v/>
      </c>
      <c r="E61" s="52" t="str">
        <f>IF(申込書!$E$60="","",申込書!$E$60)</f>
        <v/>
      </c>
      <c r="F61" s="53"/>
      <c r="G61" s="51" t="str">
        <f>IF(申込書!$B$59="","",申込書!$B$59)</f>
        <v/>
      </c>
      <c r="H61" s="52" t="str">
        <f>IF(申込書!$E$60="","",申込書!$E$60)</f>
        <v/>
      </c>
      <c r="I61" s="53"/>
      <c r="J61" s="51" t="str">
        <f>IF(申込書!$B$59="","",申込書!$B$59)</f>
        <v/>
      </c>
      <c r="K61" s="52" t="str">
        <f>IF(申込書!$E$60="","",申込書!$E$60)</f>
        <v/>
      </c>
    </row>
    <row r="62" ht="14.25" customHeight="1" spans="1:11">
      <c r="A62" s="51" t="str">
        <f>IF(申込書!$B$61="","",申込書!$B$61)</f>
        <v/>
      </c>
      <c r="B62" s="52" t="str">
        <f>IF(申込書!$E$62="","",申込書!$E$62)</f>
        <v/>
      </c>
      <c r="C62" s="53"/>
      <c r="D62" s="51" t="str">
        <f>IF(申込書!$B$61="","",申込書!$B$61)</f>
        <v/>
      </c>
      <c r="E62" s="52" t="str">
        <f>IF(申込書!$E$62="","",申込書!$E$62)</f>
        <v/>
      </c>
      <c r="F62" s="53"/>
      <c r="G62" s="51" t="str">
        <f>IF(申込書!$B$61="","",申込書!$B$61)</f>
        <v/>
      </c>
      <c r="H62" s="52" t="str">
        <f>IF(申込書!$E$62="","",申込書!$E$62)</f>
        <v/>
      </c>
      <c r="I62" s="53"/>
      <c r="J62" s="51" t="str">
        <f>IF(申込書!$B$61="","",申込書!$B$61)</f>
        <v/>
      </c>
      <c r="K62" s="52" t="str">
        <f>IF(申込書!$E$62="","",申込書!$E$62)</f>
        <v/>
      </c>
    </row>
  </sheetData>
  <sheetProtection sheet="1" objects="1" scenarios="1"/>
  <mergeCells count="48">
    <mergeCell ref="A1:A3"/>
    <mergeCell ref="A4:A6"/>
    <mergeCell ref="A22:A24"/>
    <mergeCell ref="A25:A27"/>
    <mergeCell ref="A43:A45"/>
    <mergeCell ref="A46:A48"/>
    <mergeCell ref="B1:B3"/>
    <mergeCell ref="B4:B6"/>
    <mergeCell ref="B22:B24"/>
    <mergeCell ref="B25:B27"/>
    <mergeCell ref="B43:B45"/>
    <mergeCell ref="B46:B48"/>
    <mergeCell ref="D1:D3"/>
    <mergeCell ref="D4:D6"/>
    <mergeCell ref="D22:D24"/>
    <mergeCell ref="D25:D27"/>
    <mergeCell ref="D43:D45"/>
    <mergeCell ref="D46:D48"/>
    <mergeCell ref="E1:E3"/>
    <mergeCell ref="E4:E6"/>
    <mergeCell ref="E22:E24"/>
    <mergeCell ref="E25:E27"/>
    <mergeCell ref="E43:E45"/>
    <mergeCell ref="E46:E48"/>
    <mergeCell ref="G1:G3"/>
    <mergeCell ref="G4:G6"/>
    <mergeCell ref="G22:G24"/>
    <mergeCell ref="G25:G27"/>
    <mergeCell ref="G43:G45"/>
    <mergeCell ref="G46:G48"/>
    <mergeCell ref="H1:H3"/>
    <mergeCell ref="H4:H6"/>
    <mergeCell ref="H22:H24"/>
    <mergeCell ref="H25:H27"/>
    <mergeCell ref="H43:H45"/>
    <mergeCell ref="H46:H48"/>
    <mergeCell ref="J1:J3"/>
    <mergeCell ref="J4:J6"/>
    <mergeCell ref="J22:J24"/>
    <mergeCell ref="J25:J27"/>
    <mergeCell ref="J43:J45"/>
    <mergeCell ref="J46:J48"/>
    <mergeCell ref="K1:K3"/>
    <mergeCell ref="K4:K6"/>
    <mergeCell ref="K22:K24"/>
    <mergeCell ref="K25:K27"/>
    <mergeCell ref="K43:K45"/>
    <mergeCell ref="K46:K48"/>
  </mergeCells>
  <conditionalFormatting sqref="A7:B20 D7:E20 G7:H20 J7:K20 J28:K41 G28:H41 D28:E41 A28:B41 A49:B62 D49:E62 G49:H62 J49:K62">
    <cfRule type="cellIs" dxfId="2" priority="1" stopIfTrue="1" operator="equal">
      <formula>0</formula>
    </cfRule>
  </conditionalFormatting>
  <pageMargins left="0.707638888888889" right="0.707638888888889" top="0.747916666666667" bottom="0.747916666666667" header="0.313888888888889" footer="0.313888888888889"/>
  <pageSetup paperSize="9" scale="9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B19" sqref="B19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192</v>
      </c>
      <c r="B1" s="2"/>
      <c r="D1" s="3" t="s">
        <v>193</v>
      </c>
      <c r="E1" s="4" t="s">
        <v>194</v>
      </c>
      <c r="F1" s="5" t="s">
        <v>195</v>
      </c>
      <c r="G1" s="3" t="s">
        <v>193</v>
      </c>
      <c r="H1" s="4" t="s">
        <v>196</v>
      </c>
      <c r="I1" s="5" t="s">
        <v>197</v>
      </c>
      <c r="J1" s="3" t="s">
        <v>193</v>
      </c>
      <c r="K1" s="4" t="s">
        <v>196</v>
      </c>
      <c r="L1" s="5" t="s">
        <v>197</v>
      </c>
      <c r="M1" s="3" t="s">
        <v>193</v>
      </c>
      <c r="N1" s="4" t="s">
        <v>196</v>
      </c>
      <c r="O1" s="5" t="s">
        <v>197</v>
      </c>
      <c r="P1" s="3" t="s">
        <v>193</v>
      </c>
      <c r="Q1" s="4" t="s">
        <v>196</v>
      </c>
      <c r="R1" s="5" t="s">
        <v>197</v>
      </c>
      <c r="S1" s="3" t="s">
        <v>193</v>
      </c>
      <c r="T1" s="4" t="s">
        <v>196</v>
      </c>
      <c r="U1" s="5" t="s">
        <v>197</v>
      </c>
      <c r="V1" s="3" t="s">
        <v>193</v>
      </c>
      <c r="W1" s="4" t="s">
        <v>196</v>
      </c>
      <c r="X1" s="5" t="s">
        <v>197</v>
      </c>
      <c r="Y1" s="3" t="s">
        <v>193</v>
      </c>
      <c r="Z1" s="4" t="s">
        <v>196</v>
      </c>
      <c r="AA1" s="5" t="s">
        <v>197</v>
      </c>
      <c r="AB1" s="3" t="s">
        <v>193</v>
      </c>
      <c r="AC1" s="4" t="s">
        <v>196</v>
      </c>
      <c r="AD1" s="5" t="s">
        <v>197</v>
      </c>
      <c r="AE1" s="3" t="s">
        <v>193</v>
      </c>
      <c r="AF1" s="4" t="s">
        <v>196</v>
      </c>
      <c r="AG1" s="5" t="s">
        <v>197</v>
      </c>
      <c r="AH1" s="3" t="s">
        <v>193</v>
      </c>
      <c r="AI1" s="4" t="s">
        <v>196</v>
      </c>
      <c r="AJ1" s="5" t="s">
        <v>197</v>
      </c>
    </row>
    <row r="2" ht="14.25" spans="1:36">
      <c r="A2" s="2"/>
      <c r="B2" s="2"/>
      <c r="C2" s="6"/>
      <c r="D2" s="7">
        <v>1</v>
      </c>
      <c r="E2" s="8" t="s">
        <v>198</v>
      </c>
      <c r="F2" s="9">
        <v>42443</v>
      </c>
      <c r="G2" s="7">
        <v>1.01</v>
      </c>
      <c r="H2" s="8" t="s">
        <v>198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199</v>
      </c>
      <c r="B4" s="12"/>
      <c r="C4" s="12"/>
      <c r="D4" s="12"/>
      <c r="E4" s="12"/>
      <c r="F4" s="12"/>
      <c r="G4" s="13"/>
      <c r="H4" s="4" t="s">
        <v>91</v>
      </c>
      <c r="I4" s="4" t="s">
        <v>94</v>
      </c>
      <c r="J4" s="28" t="s">
        <v>200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10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201</v>
      </c>
      <c r="B6" s="4" t="s">
        <v>15</v>
      </c>
      <c r="C6" s="4" t="s">
        <v>202</v>
      </c>
      <c r="D6" s="4" t="s">
        <v>203</v>
      </c>
      <c r="E6" s="4" t="s">
        <v>91</v>
      </c>
      <c r="F6" s="4" t="s">
        <v>204</v>
      </c>
      <c r="G6" s="4" t="s">
        <v>205</v>
      </c>
      <c r="H6" s="4" t="s">
        <v>154</v>
      </c>
      <c r="I6" s="4" t="s">
        <v>206</v>
      </c>
      <c r="J6" s="4" t="s">
        <v>207</v>
      </c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  <c r="T6" s="4" t="s">
        <v>217</v>
      </c>
      <c r="U6" s="4" t="s">
        <v>218</v>
      </c>
      <c r="V6" s="4" t="s">
        <v>218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110104</v>
      </c>
      <c r="B7" s="18" t="str">
        <f>IF(入力!C3="","",入力!C3)</f>
        <v>大井クッキーズスポーツ少年団</v>
      </c>
      <c r="C7" s="18" t="str">
        <f>IF(入力!C2="","",入力!C2)</f>
        <v>オオイクッキーズスポーツショウネンダン</v>
      </c>
      <c r="D7" s="18" t="str">
        <f>IF(入力!AE3="","",入力!AE3)</f>
        <v>埼玉県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/>
      </c>
      <c r="S7" s="18" t="str">
        <f>IF(入力!AE5="","",入力!AE5)</f>
        <v/>
      </c>
      <c r="T7" s="18"/>
      <c r="U7" s="18">
        <f>IF(入力!C4="","",入力!C4)</f>
        <v>431143232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219</v>
      </c>
      <c r="B15" s="4" t="s">
        <v>220</v>
      </c>
      <c r="C15" s="4" t="s">
        <v>221</v>
      </c>
      <c r="D15" s="4" t="s">
        <v>222</v>
      </c>
      <c r="E15" s="4" t="s">
        <v>223</v>
      </c>
      <c r="F15" s="4" t="s">
        <v>224</v>
      </c>
      <c r="G15" s="4" t="s">
        <v>225</v>
      </c>
      <c r="H15" s="4" t="s">
        <v>226</v>
      </c>
      <c r="I15" s="4" t="s">
        <v>227</v>
      </c>
      <c r="J15" s="4" t="s">
        <v>228</v>
      </c>
      <c r="K15" s="4" t="s">
        <v>229</v>
      </c>
      <c r="L15" s="4" t="s">
        <v>31</v>
      </c>
      <c r="M15" s="4" t="s">
        <v>230</v>
      </c>
      <c r="N15" s="4" t="s">
        <v>231</v>
      </c>
      <c r="O15" s="4" t="s">
        <v>232</v>
      </c>
      <c r="P15" s="4" t="s">
        <v>233</v>
      </c>
      <c r="Q15" s="4" t="s">
        <v>234</v>
      </c>
      <c r="R15" s="4" t="s">
        <v>204</v>
      </c>
      <c r="S15" s="4" t="s">
        <v>205</v>
      </c>
      <c r="T15" s="4" t="s">
        <v>172</v>
      </c>
      <c r="U15" s="4" t="s">
        <v>235</v>
      </c>
      <c r="V15" s="4" t="s">
        <v>236</v>
      </c>
      <c r="W15" s="4" t="s">
        <v>237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238</v>
      </c>
      <c r="C16" s="18" t="str">
        <f>IF(入力!C8="","",入力!C8)</f>
        <v>大和田</v>
      </c>
      <c r="D16" s="18" t="str">
        <f>IF(入力!E8="","",入力!E8)</f>
        <v>宏</v>
      </c>
      <c r="E16" s="18" t="str">
        <f>IF(入力!C7="","",入力!C7)</f>
        <v>オオワダ</v>
      </c>
      <c r="F16" s="18" t="str">
        <f>IF(入力!E7="","",入力!E7)</f>
        <v>ヒロシ</v>
      </c>
      <c r="G16" s="18">
        <f>IF(入力!G7="","",入力!G7)</f>
        <v>500020023</v>
      </c>
      <c r="H16" s="18">
        <f>IF(入力!J7="","",入力!J7)</f>
        <v>116911</v>
      </c>
      <c r="I16" s="18">
        <f>IF(入力!M7="","",入力!M7)</f>
        <v>22791</v>
      </c>
      <c r="J16" s="18"/>
      <c r="K16" s="18"/>
      <c r="L16" s="18">
        <f>IF(入力!AT7="","",入力!AT7)</f>
        <v>55</v>
      </c>
      <c r="M16" s="18"/>
      <c r="N16" s="18"/>
      <c r="O16" s="18"/>
      <c r="P16" s="18"/>
      <c r="Q16" s="18"/>
      <c r="R16" s="18" t="str">
        <f>IF(入力!R7="","",入力!R7)</f>
        <v>354</v>
      </c>
      <c r="S16" s="18" t="str">
        <f>IF(入力!W7="","",入力!W7)</f>
        <v>0004</v>
      </c>
      <c r="T16" s="18" t="str">
        <f>IF(入力!P8="","",入力!P8)</f>
        <v>埼玉県富士見市下南畑2421－3</v>
      </c>
      <c r="U16" s="18" t="str">
        <f>IF(入力!AL7="","",入力!AL7)</f>
        <v>090</v>
      </c>
      <c r="V16" s="18" t="str">
        <f>IF(入力!AK8="","",入力!AK8)</f>
        <v>5202</v>
      </c>
      <c r="W16" s="18" t="str">
        <f>IF(入力!AP8="","",入力!AP8)</f>
        <v>9729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239</v>
      </c>
      <c r="C17" s="18" t="str">
        <f>IF(入力!C10="","",入力!C10)</f>
        <v>谷田部</v>
      </c>
      <c r="D17" s="18" t="str">
        <f>IF(入力!E10="","",入力!E10)</f>
        <v>雄一</v>
      </c>
      <c r="E17" s="18" t="str">
        <f>IF(入力!C9="","",入力!C9)</f>
        <v>ヤタベ</v>
      </c>
      <c r="F17" s="18" t="str">
        <f>IF(入力!E9="","",入力!E9)</f>
        <v>ユウイチ</v>
      </c>
      <c r="G17" s="18">
        <f>IF(入力!G9="","",入力!G9)</f>
        <v>500375912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45</v>
      </c>
      <c r="M17" s="18"/>
      <c r="N17" s="18"/>
      <c r="O17" s="18"/>
      <c r="P17" s="18"/>
      <c r="Q17" s="18"/>
      <c r="R17" s="18" t="str">
        <f>IF(入力!R9="","",入力!R9)</f>
        <v> 350</v>
      </c>
      <c r="S17" s="18" t="str">
        <f>IF(入力!W9="","",入力!W9)</f>
        <v>1334</v>
      </c>
      <c r="T17" s="18" t="str">
        <f>IF(入力!P10="","",入力!P10)</f>
        <v>埼玉県狭山市入間川1463－23</v>
      </c>
      <c r="U17" s="18" t="str">
        <f>IF(入力!AL9="","",入力!AL9)</f>
        <v>090</v>
      </c>
      <c r="V17" s="18" t="str">
        <f>IF(入力!AK10="","",入力!AK10)</f>
        <v>5397</v>
      </c>
      <c r="W17" s="18" t="str">
        <f>IF(入力!AP10="","",入力!AP10)</f>
        <v>4199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241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167</v>
      </c>
      <c r="C20" s="18" t="str">
        <f>IF(入力!C12="","",入力!C12)</f>
        <v>田畑</v>
      </c>
      <c r="D20" s="18" t="str">
        <f>IF(入力!E12="","",入力!E12)</f>
        <v>弘佑</v>
      </c>
      <c r="E20" s="18" t="str">
        <f>IF(入力!C11="","",入力!C11)</f>
        <v>タバタ</v>
      </c>
      <c r="F20" s="18" t="str">
        <f>IF(入力!E11="","",入力!E11)</f>
        <v>コウスケ</v>
      </c>
      <c r="G20" s="18">
        <f>IF(入力!G11="","",入力!G11)</f>
        <v>504640584</v>
      </c>
      <c r="H20" s="18">
        <f>IF(入力!J11="","",入力!J11)</f>
        <v>20226176</v>
      </c>
      <c r="I20" s="18" t="str">
        <f>IF(入力!M11="","",入力!M11)</f>
        <v/>
      </c>
      <c r="J20" s="18"/>
      <c r="K20" s="18"/>
      <c r="L20" s="18">
        <f>IF(入力!AT11="","",入力!AT11)</f>
        <v>38</v>
      </c>
      <c r="M20" s="18"/>
      <c r="N20" s="18"/>
      <c r="O20" s="18"/>
      <c r="P20" s="18"/>
      <c r="Q20" s="18"/>
      <c r="R20" s="18" t="str">
        <f>IF(入力!R11="","",入力!R11)</f>
        <v>359</v>
      </c>
      <c r="S20" s="18" t="str">
        <f>IF(入力!W11="","",入力!W11)</f>
        <v>0002</v>
      </c>
      <c r="T20" s="18" t="str">
        <f>IF(入力!P12="","",入力!P12)</f>
        <v>埼玉県所沢市中富190</v>
      </c>
      <c r="U20" s="18" t="str">
        <f>IF(入力!AL11="","",入力!AL11)</f>
        <v>080</v>
      </c>
      <c r="V20" s="18" t="str">
        <f>IF(入力!AK12="","",入力!AK12)</f>
        <v>6777</v>
      </c>
      <c r="W20" s="18" t="str">
        <f>IF(入力!AP12="","",入力!AP12)</f>
        <v>0416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242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243</v>
      </c>
      <c r="C22" s="18" t="str">
        <f>IF(入力!C16="","",入力!C16)</f>
        <v>小林</v>
      </c>
      <c r="D22" s="18" t="str">
        <f>IF(入力!E16="","",入力!E16)</f>
        <v>康美</v>
      </c>
      <c r="E22" s="18" t="str">
        <f>IF(入力!C15="","",入力!C15)</f>
        <v>コバヤシ</v>
      </c>
      <c r="F22" s="18" t="str">
        <f>IF(入力!E15="","",入力!E15)</f>
        <v>ヤスミ</v>
      </c>
      <c r="G22" s="18"/>
      <c r="H22" s="18"/>
      <c r="I22" s="18"/>
      <c r="J22" s="18"/>
      <c r="K22" s="18"/>
      <c r="L22" s="18">
        <f>IF(入力!AT15="","",入力!AT15)</f>
        <v>45</v>
      </c>
      <c r="M22" s="18"/>
      <c r="N22" s="18">
        <f>IF(入力!C21="","",入力!C21)</f>
        <v>90</v>
      </c>
      <c r="O22" s="18">
        <f>IF(入力!E21="","",入力!E21)</f>
        <v>8050</v>
      </c>
      <c r="P22" s="18">
        <f>IF(入力!G21="","",入力!G21)</f>
        <v>4118</v>
      </c>
      <c r="Q22" s="18"/>
      <c r="R22" s="18" t="str">
        <f>IF(入力!R15="","",入力!R15)</f>
        <v>354</v>
      </c>
      <c r="S22" s="18" t="str">
        <f>IF(入力!W15="","",入力!W15)</f>
        <v>0044 </v>
      </c>
      <c r="T22" s="18" t="str">
        <f>IF(入力!P16="","",入力!P16)</f>
        <v>埼玉県入間郡三芳町北永井994－10</v>
      </c>
      <c r="U22" s="18" t="str">
        <f>IF(入力!AL15="","",入力!AL15)</f>
        <v>090</v>
      </c>
      <c r="V22" s="18" t="str">
        <f>IF(入力!AK16="","",入力!AK16)</f>
        <v>8050</v>
      </c>
      <c r="W22" s="18" t="str">
        <f>IF(入力!AP16="","",入力!AP16)</f>
        <v>4118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244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>メールアドレス</v>
      </c>
      <c r="H23" s="18" t="str">
        <f>IF(入力!J15="","",入力!J15)</f>
        <v>yasumin77ko@gmail.com</v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110</v>
      </c>
      <c r="C24" s="21" t="str">
        <f>VLOOKUP($B$51,$A$53:$F$352,3)</f>
        <v>小林</v>
      </c>
      <c r="D24" s="21" t="str">
        <f>VLOOKUP($B$51,$A$53:$F$352,4)</f>
        <v>恵蒔</v>
      </c>
      <c r="E24" s="21" t="str">
        <f>VLOOKUP($B$51,$A$53:$F$352,5)</f>
        <v>コバヤシ</v>
      </c>
      <c r="F24" s="21" t="str">
        <f>VLOOKUP($B$51,$A$53:$F$352,6)</f>
        <v>エマ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245</v>
      </c>
      <c r="B51" s="25">
        <f>IF(入力!Y33="","",入力!Y33)</f>
        <v>1</v>
      </c>
    </row>
    <row r="52" spans="1:41">
      <c r="A52" s="26" t="s">
        <v>246</v>
      </c>
      <c r="B52" s="27" t="s">
        <v>178</v>
      </c>
      <c r="C52" s="4" t="s">
        <v>247</v>
      </c>
      <c r="D52" s="4" t="s">
        <v>248</v>
      </c>
      <c r="E52" s="4" t="s">
        <v>249</v>
      </c>
      <c r="F52" s="4" t="s">
        <v>250</v>
      </c>
      <c r="G52" s="4" t="s">
        <v>225</v>
      </c>
      <c r="H52" s="4" t="s">
        <v>251</v>
      </c>
      <c r="I52" s="4" t="s">
        <v>180</v>
      </c>
      <c r="J52" s="4" t="s">
        <v>252</v>
      </c>
      <c r="K52" s="4" t="s">
        <v>253</v>
      </c>
      <c r="L52" s="4" t="s">
        <v>254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小林</v>
      </c>
      <c r="D53" s="18" t="str">
        <f>IF(入力!E26="","",入力!E26)</f>
        <v>恵蒔</v>
      </c>
      <c r="E53" s="18" t="str">
        <f>IF(入力!C25="","",入力!C25)</f>
        <v>コバヤシ</v>
      </c>
      <c r="F53" s="18" t="str">
        <f>IF(入力!E25="","",入力!E25)</f>
        <v>エマ</v>
      </c>
      <c r="G53" s="18">
        <f>IF(入力!M25="","",入力!M25)</f>
        <v>515937234</v>
      </c>
      <c r="H53" s="18" t="str">
        <f>IF(入力!I25="","",入力!I25)</f>
        <v>ふじみ野市立大井小学校</v>
      </c>
      <c r="I53" s="18">
        <f>IF(入力!G25="","",入力!G25)</f>
        <v>6</v>
      </c>
      <c r="J53" s="18">
        <f>IF(入力!P25="","",入力!P25)</f>
        <v>160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田畑</v>
      </c>
      <c r="D54" s="18" t="str">
        <f>IF(入力!E28="","",入力!E28)</f>
        <v>美芽</v>
      </c>
      <c r="E54" s="18" t="str">
        <f>IF(入力!C27="","",入力!C27)</f>
        <v>タバタ</v>
      </c>
      <c r="F54" s="18" t="str">
        <f>IF(入力!E27="","",入力!E27)</f>
        <v>ミメ</v>
      </c>
      <c r="G54" s="18">
        <f>IF(入力!M27="","",入力!M27)</f>
        <v>518032821</v>
      </c>
      <c r="H54" s="18" t="str">
        <f>IF(入力!I27="","",入力!I27)</f>
        <v>所沢市立中富小学校</v>
      </c>
      <c r="I54" s="18">
        <f>IF(入力!G27="","",入力!G27)</f>
        <v>6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谷田部</v>
      </c>
      <c r="D55" s="18" t="str">
        <f>IF(入力!E30="","",入力!E30)</f>
        <v>柚羽</v>
      </c>
      <c r="E55" s="18" t="str">
        <f>IF(入力!C29="","",入力!C29)</f>
        <v>ヤタベ</v>
      </c>
      <c r="F55" s="18" t="str">
        <f>IF(入力!E29="","",入力!E29)</f>
        <v>ユズハ</v>
      </c>
      <c r="G55" s="18">
        <f>IF(入力!M29="","",入力!M29)</f>
        <v>518639167</v>
      </c>
      <c r="H55" s="18" t="str">
        <f>IF(入力!I29="","",入力!I29)</f>
        <v>狭山市立富士見小学校</v>
      </c>
      <c r="I55" s="18">
        <f>IF(入力!G29="","",入力!G29)</f>
        <v>6</v>
      </c>
      <c r="J55" s="18">
        <f>IF(入力!P29="","",入力!P29)</f>
        <v>161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長谷川　</v>
      </c>
      <c r="D56" s="18" t="str">
        <f>IF(入力!E32="","",入力!E32)</f>
        <v>音彩</v>
      </c>
      <c r="E56" s="18" t="str">
        <f>IF(入力!C31="","",入力!C31)</f>
        <v>ハセガワ</v>
      </c>
      <c r="F56" s="18" t="str">
        <f>IF(入力!E31="","",入力!E31)</f>
        <v>ネイロ</v>
      </c>
      <c r="G56" s="18">
        <f>IF(入力!M31="","",入力!M31)</f>
        <v>519833748</v>
      </c>
      <c r="H56" s="18" t="str">
        <f>IF(入力!I31="","",入力!I31)</f>
        <v>所沢市立中富小学校</v>
      </c>
      <c r="I56" s="18">
        <f>IF(入力!G31="","",入力!G31)</f>
        <v>6</v>
      </c>
      <c r="J56" s="18">
        <f>IF(入力!P31="","",入力!P31)</f>
        <v>149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神木</v>
      </c>
      <c r="D57" s="18" t="str">
        <f>IF(入力!E34="","",入力!E34)</f>
        <v>心愛</v>
      </c>
      <c r="E57" s="18" t="str">
        <f>IF(入力!C33="","",入力!C33)</f>
        <v>カミキ</v>
      </c>
      <c r="F57" s="18" t="str">
        <f>IF(入力!E33="","",入力!E33)</f>
        <v>ミア</v>
      </c>
      <c r="G57" s="18">
        <f>IF(入力!M33="","",入力!M33)</f>
        <v>520192599</v>
      </c>
      <c r="H57" s="18" t="str">
        <f>IF(入力!I33="","",入力!I33)</f>
        <v>ふじみ野市立大井小学校</v>
      </c>
      <c r="I57" s="18">
        <f>IF(入力!G33="","",入力!G33)</f>
        <v>6</v>
      </c>
      <c r="J57" s="18">
        <f>IF(入力!P33="","",入力!P33)</f>
        <v>144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船越</v>
      </c>
      <c r="D58" s="18" t="str">
        <f>IF(入力!E36="","",入力!E36)</f>
        <v>結愛希</v>
      </c>
      <c r="E58" s="18" t="str">
        <f>IF(入力!C35="","",入力!C35)</f>
        <v>フナコシ</v>
      </c>
      <c r="F58" s="18" t="str">
        <f>IF(入力!E35="","",入力!E35)</f>
        <v>ユアキ</v>
      </c>
      <c r="G58" s="18">
        <f>IF(入力!M35="","",入力!M35)</f>
        <v>520393835</v>
      </c>
      <c r="H58" s="18" t="str">
        <f>IF(入力!I35="","",入力!I35)</f>
        <v>所沢市立安松小学校</v>
      </c>
      <c r="I58" s="18">
        <f>IF(入力!G35="","",入力!G35)</f>
        <v>6</v>
      </c>
      <c r="J58" s="18">
        <f>IF(入力!P35="","",入力!P35)</f>
        <v>150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相曽</v>
      </c>
      <c r="D59" s="18" t="str">
        <f>IF(入力!E38="","",入力!E38)</f>
        <v>優花</v>
      </c>
      <c r="E59" s="18" t="str">
        <f>IF(入力!C37="","",入力!C37)</f>
        <v>アイソ</v>
      </c>
      <c r="F59" s="18" t="str">
        <f>IF(入力!E37="","",入力!E37)</f>
        <v>ユイナ</v>
      </c>
      <c r="G59" s="18">
        <f>IF(入力!M37="","",入力!M37)</f>
        <v>518778668</v>
      </c>
      <c r="H59" s="18" t="str">
        <f>IF(入力!I37="","",入力!I37)</f>
        <v>川越市立高階南小学校</v>
      </c>
      <c r="I59" s="18">
        <f>IF(入力!G37="","",入力!G37)</f>
        <v>5</v>
      </c>
      <c r="J59" s="18">
        <f>IF(入力!P37="","",入力!P37)</f>
        <v>141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鈴木</v>
      </c>
      <c r="D60" s="18" t="str">
        <f>IF(入力!E40="","",入力!E40)</f>
        <v>花</v>
      </c>
      <c r="E60" s="18" t="str">
        <f>IF(入力!C39="","",入力!C39)</f>
        <v>スズキ</v>
      </c>
      <c r="F60" s="18" t="str">
        <f>IF(入力!E39="","",入力!E39)</f>
        <v>ハナ</v>
      </c>
      <c r="G60" s="18">
        <f>IF(入力!M39="","",入力!M39)</f>
        <v>519961052</v>
      </c>
      <c r="H60" s="18" t="str">
        <f>IF(入力!I39="","",入力!I39)</f>
        <v>所沢市立和田小学校</v>
      </c>
      <c r="I60" s="18">
        <f>IF(入力!G39="","",入力!G39)</f>
        <v>5</v>
      </c>
      <c r="J60" s="18">
        <f>IF(入力!P39="","",入力!P39)</f>
        <v>150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今井</v>
      </c>
      <c r="D61" s="18" t="str">
        <f>IF(入力!E42="","",入力!E42)</f>
        <v>心菜</v>
      </c>
      <c r="E61" s="18" t="str">
        <f>IF(入力!C41="","",入力!C41)</f>
        <v>イマイ</v>
      </c>
      <c r="F61" s="18" t="str">
        <f>IF(入力!E41="","",入力!E41)</f>
        <v>ココナ</v>
      </c>
      <c r="G61" s="18">
        <f>IF(入力!M41="","",入力!M41)</f>
        <v>521554761</v>
      </c>
      <c r="H61" s="18" t="str">
        <f>IF(入力!I41="","",入力!I41)</f>
        <v>ふじみ野市大井小学校</v>
      </c>
      <c r="I61" s="18">
        <f>IF(入力!G41="","",入力!G41)</f>
        <v>4</v>
      </c>
      <c r="J61" s="18">
        <f>IF(入力!P41="","",入力!P41)</f>
        <v>130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大澤</v>
      </c>
      <c r="D62" s="18" t="str">
        <f>IF(入力!E44="","",入力!E44)</f>
        <v>美音</v>
      </c>
      <c r="E62" s="18" t="str">
        <f>IF(入力!C43="","",入力!C43)</f>
        <v>オオサワ</v>
      </c>
      <c r="F62" s="18" t="str">
        <f>IF(入力!E43="","",入力!E43)</f>
        <v>ミオ</v>
      </c>
      <c r="G62" s="18">
        <f>IF(入力!M43="","",入力!M43)</f>
        <v>522198247</v>
      </c>
      <c r="H62" s="18" t="str">
        <f>IF(入力!I43="","",入力!I43)</f>
        <v>ふじみ野市鶴ヶ丘小学校</v>
      </c>
      <c r="I62" s="18">
        <f>IF(入力!G43="","",入力!G43)</f>
        <v>4</v>
      </c>
      <c r="J62" s="18">
        <f>IF(入力!P43="","",入力!P43)</f>
        <v>131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田中</v>
      </c>
      <c r="D63" s="18" t="str">
        <f>IF(入力!E46="","",入力!E46)</f>
        <v>佑芽</v>
      </c>
      <c r="E63" s="18" t="str">
        <f>IF(入力!C45="","",入力!C45)</f>
        <v>タナカ</v>
      </c>
      <c r="F63" s="18" t="str">
        <f>IF(入力!E45="","",入力!E45)</f>
        <v>ユメ</v>
      </c>
      <c r="G63" s="18">
        <f>IF(入力!M45="","",入力!M45)</f>
        <v>522681466</v>
      </c>
      <c r="H63" s="18" t="str">
        <f>IF(入力!I45="","",入力!I45)</f>
        <v>ふじみ野市鶴ヶ丘小学校</v>
      </c>
      <c r="I63" s="18">
        <f>IF(入力!G45="","",入力!G45)</f>
        <v>4</v>
      </c>
      <c r="J63" s="18">
        <f>IF(入力!P45="","",入力!P45)</f>
        <v>146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包</v>
      </c>
      <c r="D64" s="18" t="str">
        <f>IF(入力!E48="","",入力!E48)</f>
        <v>韻婷</v>
      </c>
      <c r="E64" s="18" t="str">
        <f>IF(入力!C47="","",入力!C47)</f>
        <v>バウ</v>
      </c>
      <c r="F64" s="18" t="str">
        <f>IF(入力!E47="","",入力!E47)</f>
        <v>ユンティン</v>
      </c>
      <c r="G64" s="18">
        <f>IF(入力!M47="","",入力!M47)</f>
        <v>521760896</v>
      </c>
      <c r="H64" s="18" t="str">
        <f>IF(入力!I47="","",入力!I47)</f>
        <v>川越市立高階南小学校</v>
      </c>
      <c r="I64" s="18">
        <f>IF(入力!G47="","",入力!G47)</f>
        <v>3</v>
      </c>
      <c r="J64" s="18">
        <f>IF(入力!P47="","",入力!P47)</f>
        <v>162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sheetProtection sheet="1" objects="1" scenarios="1"/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入力</vt:lpstr>
      <vt:lpstr>申込書</vt:lpstr>
      <vt:lpstr>オーダー表（14名）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智治</cp:lastModifiedBy>
  <dcterms:created xsi:type="dcterms:W3CDTF">2014-04-05T09:56:00Z</dcterms:created>
  <cp:lastPrinted>2016-05-09T15:17:00Z</cp:lastPrinted>
  <dcterms:modified xsi:type="dcterms:W3CDTF">2022-11-05T13:36:24Z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