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２０２２年千葉関東\"/>
    </mc:Choice>
  </mc:AlternateContent>
  <xr:revisionPtr revIDLastSave="0" documentId="13_ncr:1_{ECDE2A2D-78A7-4C59-A40F-8301502B22F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" i="10" l="1"/>
  <c r="B43" i="10" l="1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H20" i="10" s="1"/>
  <c r="E60" i="9"/>
  <c r="H19" i="10" s="1"/>
  <c r="E58" i="9"/>
  <c r="K18" i="10" s="1"/>
  <c r="E56" i="9"/>
  <c r="K17" i="10" s="1"/>
  <c r="E54" i="9"/>
  <c r="H16" i="10" s="1"/>
  <c r="E52" i="9"/>
  <c r="E50" i="9"/>
  <c r="E14" i="10" s="1"/>
  <c r="E48" i="9"/>
  <c r="K13" i="10" s="1"/>
  <c r="E46" i="9"/>
  <c r="H12" i="10" s="1"/>
  <c r="E44" i="9"/>
  <c r="H11" i="10" s="1"/>
  <c r="E42" i="9"/>
  <c r="K10" i="10" s="1"/>
  <c r="E40" i="9"/>
  <c r="E38" i="9"/>
  <c r="H8" i="10" s="1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E7" i="10" s="1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M15" i="9"/>
  <c r="X17" i="9"/>
  <c r="X16" i="9"/>
  <c r="G15" i="9"/>
  <c r="G16" i="9"/>
  <c r="E20" i="10" l="1"/>
  <c r="B62" i="10"/>
  <c r="B20" i="10"/>
  <c r="E62" i="10"/>
  <c r="H62" i="10"/>
  <c r="K62" i="10"/>
  <c r="K41" i="10"/>
  <c r="H41" i="10"/>
  <c r="E41" i="10"/>
  <c r="B41" i="10"/>
  <c r="K20" i="10"/>
  <c r="B19" i="10"/>
  <c r="B40" i="10"/>
  <c r="B61" i="10"/>
  <c r="K40" i="10"/>
  <c r="E61" i="10"/>
  <c r="H40" i="10"/>
  <c r="H61" i="10"/>
  <c r="E40" i="10"/>
  <c r="K61" i="10"/>
  <c r="K19" i="10"/>
  <c r="E19" i="10"/>
  <c r="H18" i="10"/>
  <c r="H60" i="10"/>
  <c r="B18" i="10"/>
  <c r="E60" i="10"/>
  <c r="H39" i="10"/>
  <c r="K39" i="10"/>
  <c r="B60" i="10"/>
  <c r="K60" i="10"/>
  <c r="E39" i="10"/>
  <c r="B39" i="10"/>
  <c r="E18" i="10"/>
  <c r="H17" i="10"/>
  <c r="B59" i="10"/>
  <c r="E38" i="10"/>
  <c r="K59" i="10"/>
  <c r="B17" i="10"/>
  <c r="K38" i="10"/>
  <c r="E59" i="10"/>
  <c r="B38" i="10"/>
  <c r="H59" i="10"/>
  <c r="H38" i="10"/>
  <c r="E17" i="10"/>
  <c r="E16" i="10"/>
  <c r="K16" i="10"/>
  <c r="K37" i="10"/>
  <c r="E37" i="10"/>
  <c r="B16" i="10"/>
  <c r="B58" i="10"/>
  <c r="H58" i="10"/>
  <c r="B37" i="10"/>
  <c r="E58" i="10"/>
  <c r="K58" i="10"/>
  <c r="H37" i="10"/>
  <c r="H57" i="10"/>
  <c r="E36" i="10"/>
  <c r="E57" i="10"/>
  <c r="H36" i="10"/>
  <c r="B15" i="10"/>
  <c r="B57" i="10"/>
  <c r="K36" i="10"/>
  <c r="K57" i="10"/>
  <c r="B36" i="10"/>
  <c r="H15" i="10"/>
  <c r="K15" i="10"/>
  <c r="E15" i="10"/>
  <c r="H14" i="10"/>
  <c r="K14" i="10"/>
  <c r="E35" i="10"/>
  <c r="H35" i="10"/>
  <c r="K35" i="10"/>
  <c r="K56" i="10"/>
  <c r="H56" i="10"/>
  <c r="E56" i="10"/>
  <c r="B14" i="10"/>
  <c r="B56" i="10"/>
  <c r="B35" i="10"/>
  <c r="E13" i="10"/>
  <c r="H13" i="10"/>
  <c r="B13" i="10"/>
  <c r="B55" i="10"/>
  <c r="E55" i="10"/>
  <c r="H55" i="10"/>
  <c r="K55" i="10"/>
  <c r="K34" i="10"/>
  <c r="H34" i="10"/>
  <c r="E34" i="10"/>
  <c r="B34" i="10"/>
  <c r="E12" i="10"/>
  <c r="B54" i="10"/>
  <c r="K33" i="10"/>
  <c r="H33" i="10"/>
  <c r="E33" i="10"/>
  <c r="E54" i="10"/>
  <c r="B33" i="10"/>
  <c r="H54" i="10"/>
  <c r="K54" i="10"/>
  <c r="B12" i="10"/>
  <c r="K12" i="10"/>
  <c r="E11" i="10"/>
  <c r="B11" i="10"/>
  <c r="K32" i="10"/>
  <c r="E32" i="10"/>
  <c r="B32" i="10"/>
  <c r="B53" i="10"/>
  <c r="E53" i="10"/>
  <c r="H32" i="10"/>
  <c r="H53" i="10"/>
  <c r="K53" i="10"/>
  <c r="K11" i="10"/>
  <c r="H10" i="10"/>
  <c r="H52" i="10"/>
  <c r="H31" i="10"/>
  <c r="B10" i="10"/>
  <c r="K52" i="10"/>
  <c r="E31" i="10"/>
  <c r="E52" i="10"/>
  <c r="B52" i="10"/>
  <c r="K31" i="10"/>
  <c r="B31" i="10"/>
  <c r="E10" i="10"/>
  <c r="H51" i="10"/>
  <c r="K51" i="10"/>
  <c r="B9" i="10"/>
  <c r="K30" i="10"/>
  <c r="E30" i="10"/>
  <c r="E51" i="10"/>
  <c r="B51" i="10"/>
  <c r="H30" i="10"/>
  <c r="B30" i="10"/>
  <c r="E9" i="10"/>
  <c r="K9" i="10"/>
  <c r="H9" i="10"/>
  <c r="E8" i="10"/>
  <c r="K8" i="10"/>
  <c r="K29" i="10"/>
  <c r="H50" i="10"/>
  <c r="E50" i="10"/>
  <c r="K50" i="10"/>
  <c r="B50" i="10"/>
  <c r="H29" i="10"/>
  <c r="E29" i="10"/>
  <c r="B8" i="10"/>
  <c r="B29" i="10"/>
  <c r="K7" i="10"/>
  <c r="H7" i="10"/>
  <c r="E28" i="10"/>
  <c r="B7" i="10"/>
  <c r="K28" i="10"/>
  <c r="B28" i="10"/>
  <c r="H49" i="10"/>
  <c r="H28" i="10"/>
  <c r="B49" i="10"/>
  <c r="K49" i="10"/>
  <c r="E49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<sst xmlns="http://schemas.openxmlformats.org/spreadsheetml/2006/main" count="429" uniqueCount="263">
  <si>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</si>
  <si>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</si>
  <si>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</si>
  <si>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</si>
  <si>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</si>
  <si>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</si>
  <si>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</si>
  <si>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</si>
  <si>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</si>
  <si>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</si>
  <si>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</si>
  <si>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</si>
  <si>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</si>
  <si>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</si>
  <si>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</si>
  <si>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</si>
  <si>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</si>
  <si>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</si>
  <si>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</si>
  <si>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</si>
  <si>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</si>
  <si>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</si>
  <si>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</si>
  <si>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</si>
  <si>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</si>
  <si>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</si>
  <si>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</si>
  <si>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</si>
  <si>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</si>
  <si>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</si>
  <si>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</si>
  <si>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</si>
  <si>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</si>
  <si>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</si>
  <si>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</si>
  <si>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</si>
  <si>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</si>
  <si>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</si>
  <si>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</si>
  <si>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</si>
  <si>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</si>
  <si>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</si>
  <si>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</si>
  <si>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</si>
  <si>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</si>
  <si>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</si>
  <si>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</si>
  <si>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</si>
  <si>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</si>
  <si>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</si>
  <si>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</si>
  <si>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</si>
  <si>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</si>
  <si>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</si>
  <si>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</si>
  <si>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</si>
  <si>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</si>
  <si>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</si>
  <si>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</si>
  <si>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</si>
  <si>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</si>
  <si>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</si>
  <si>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</si>
  <si>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</si>
  <si>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</si>
  <si>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</si>
  <si>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</si>
  <si>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</si>
  <si>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</si>
  <si>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</si>
  <si>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</si>
  <si>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</si>
  <si>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</si>
  <si>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</si>
  <si>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</si>
  <si>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</si>
  <si>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</si>
  <si>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</si>
  <si>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</si>
  <si>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</si>
  <si>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</si>
  <si>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</si>
  <si>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</si>
  <si>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</si>
  <si>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</si>
  <si>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</si>
  <si>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</si>
  <si>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</si>
  <si>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</si>
  <si>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</si>
  <si>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</si>
  <si>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</si>
  <si>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</si>
  <si>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</si>
  <si>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</si>
  <si>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</si>
  <si>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</si>
  <si>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</si>
  <si>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</si>
  <si>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</si>
  <si>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</si>
  <si>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</si>
  <si>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</si>
  <si>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</si>
  <si>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</si>
  <si>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</si>
  <si>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</si>
  <si>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</si>
  <si>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</si>
  <si>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</si>
  <si>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</si>
  <si>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</si>
  <si>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</si>
  <si>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</si>
  <si>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</si>
  <si>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</si>
  <si>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</si>
  <si>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</si>
  <si>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</si>
  <si>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</si>
  <si>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</si>
  <si>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</si>
  <si>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</si>
  <si>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</si>
  <si>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</si>
  <si>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</si>
  <si>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</si>
  <si>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</si>
  <si>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</si>
  <si>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</si>
  <si>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</si>
  <si>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</si>
  <si>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</si>
  <si>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</si>
  <si>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</si>
  <si>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</si>
  <si>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</si>
  <si>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</si>
  <si>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</si>
  <si>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</si>
  <si>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</si>
  <si>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</si>
  <si>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</si>
  <si>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</si>
  <si>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</si>
  <si>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</si>
  <si>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</si>
  <si>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</si>
  <si>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</si>
  <si>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</si>
  <si>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</si>
  <si>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</si>
  <si>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</si>
  <si>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</si>
  <si>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</si>
  <si>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</si>
  <si>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</si>
  <si>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</si>
  <si>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</si>
  <si>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</si>
  <si>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</si>
  <si>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</si>
  <si>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</si>
  <si>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</si>
  <si>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</si>
  <si>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</si>
  <si>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</si>
  <si>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</si>
  <si>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</si>
  <si>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関東小学生バレーボール連盟　殿</t>
    <phoneticPr fontId="21"/>
  </si>
  <si>
    <t>関東バレーボール連盟　　　　殿</t>
    <phoneticPr fontId="21"/>
  </si>
  <si>
    <t>藤橋ＪＶＣ</t>
    <phoneticPr fontId="2"/>
  </si>
  <si>
    <t>フジハシ　ジェイブイシイ</t>
    <phoneticPr fontId="2"/>
  </si>
  <si>
    <t>青梅市</t>
    <rPh sb="0" eb="2">
      <t>オウメ</t>
    </rPh>
    <rPh sb="2" eb="3">
      <t>シ</t>
    </rPh>
    <phoneticPr fontId="2"/>
  </si>
  <si>
    <t>青山</t>
    <rPh sb="0" eb="2">
      <t>アオヤマ</t>
    </rPh>
    <phoneticPr fontId="2"/>
  </si>
  <si>
    <t>良二</t>
    <rPh sb="0" eb="2">
      <t>リョウジ</t>
    </rPh>
    <phoneticPr fontId="2"/>
  </si>
  <si>
    <t>アオヤマ</t>
    <phoneticPr fontId="2"/>
  </si>
  <si>
    <t>リョウジ</t>
    <phoneticPr fontId="2"/>
  </si>
  <si>
    <t>ハルユキ</t>
    <phoneticPr fontId="2"/>
  </si>
  <si>
    <t>春幸</t>
    <rPh sb="0" eb="2">
      <t>ハルユキ</t>
    </rPh>
    <phoneticPr fontId="2"/>
  </si>
  <si>
    <t>アヤ</t>
    <phoneticPr fontId="2"/>
  </si>
  <si>
    <t>彩</t>
    <rPh sb="0" eb="1">
      <t>アヤ</t>
    </rPh>
    <phoneticPr fontId="2"/>
  </si>
  <si>
    <t>ryoji-aoyama@tbz.t-com.ne.jp</t>
    <phoneticPr fontId="2"/>
  </si>
  <si>
    <t>198</t>
    <phoneticPr fontId="2"/>
  </si>
  <si>
    <t>0023</t>
    <phoneticPr fontId="2"/>
  </si>
  <si>
    <t>東京都青梅市今井1-193-11</t>
    <rPh sb="0" eb="6">
      <t>トウキョウトオウメシ</t>
    </rPh>
    <rPh sb="6" eb="8">
      <t>イマイ</t>
    </rPh>
    <phoneticPr fontId="2"/>
  </si>
  <si>
    <t>0022</t>
    <phoneticPr fontId="2"/>
  </si>
  <si>
    <t>東京都青梅市藤橋2-86-4</t>
    <rPh sb="0" eb="6">
      <t>トウキョウトオウメシ</t>
    </rPh>
    <rPh sb="6" eb="8">
      <t>フジハシ</t>
    </rPh>
    <phoneticPr fontId="2"/>
  </si>
  <si>
    <t>090</t>
    <phoneticPr fontId="2"/>
  </si>
  <si>
    <t>2749</t>
    <phoneticPr fontId="2"/>
  </si>
  <si>
    <t>7476</t>
    <phoneticPr fontId="2"/>
  </si>
  <si>
    <t>1993</t>
    <phoneticPr fontId="2"/>
  </si>
  <si>
    <t>6054</t>
    <phoneticPr fontId="2"/>
  </si>
  <si>
    <t>7841</t>
    <phoneticPr fontId="2"/>
  </si>
  <si>
    <t>4168</t>
    <phoneticPr fontId="2"/>
  </si>
  <si>
    <t>0428</t>
    <phoneticPr fontId="2"/>
  </si>
  <si>
    <t>34</t>
    <phoneticPr fontId="2"/>
  </si>
  <si>
    <t>9912</t>
    <phoneticPr fontId="2"/>
  </si>
  <si>
    <t>①</t>
    <phoneticPr fontId="2"/>
  </si>
  <si>
    <t>青木</t>
    <rPh sb="0" eb="2">
      <t>アオキ</t>
    </rPh>
    <phoneticPr fontId="2"/>
  </si>
  <si>
    <t>心春</t>
    <rPh sb="0" eb="2">
      <t>コハル</t>
    </rPh>
    <phoneticPr fontId="2"/>
  </si>
  <si>
    <t>阿部</t>
    <rPh sb="0" eb="2">
      <t>アベ</t>
    </rPh>
    <phoneticPr fontId="2"/>
  </si>
  <si>
    <t>妃莉</t>
    <rPh sb="0" eb="1">
      <t>ヒ</t>
    </rPh>
    <rPh sb="1" eb="2">
      <t>リ</t>
    </rPh>
    <phoneticPr fontId="2"/>
  </si>
  <si>
    <t>市川</t>
    <rPh sb="0" eb="2">
      <t>イチカワ</t>
    </rPh>
    <phoneticPr fontId="2"/>
  </si>
  <si>
    <t>陽菜</t>
    <rPh sb="0" eb="2">
      <t>ヒナ</t>
    </rPh>
    <phoneticPr fontId="2"/>
  </si>
  <si>
    <t>田中</t>
    <rPh sb="0" eb="2">
      <t>タナカ</t>
    </rPh>
    <phoneticPr fontId="2"/>
  </si>
  <si>
    <t>怜奈</t>
    <rPh sb="0" eb="2">
      <t>レナ</t>
    </rPh>
    <phoneticPr fontId="2"/>
  </si>
  <si>
    <t>清水</t>
    <rPh sb="0" eb="2">
      <t>シミズ</t>
    </rPh>
    <phoneticPr fontId="2"/>
  </si>
  <si>
    <t>美杜</t>
    <rPh sb="0" eb="2">
      <t>ミト</t>
    </rPh>
    <phoneticPr fontId="2"/>
  </si>
  <si>
    <t>井上　</t>
    <rPh sb="0" eb="2">
      <t>イノウエ</t>
    </rPh>
    <phoneticPr fontId="2"/>
  </si>
  <si>
    <t>莉乃香</t>
    <rPh sb="0" eb="3">
      <t>リノカ</t>
    </rPh>
    <phoneticPr fontId="2"/>
  </si>
  <si>
    <t>朝倉</t>
    <rPh sb="0" eb="2">
      <t>アサクラ</t>
    </rPh>
    <phoneticPr fontId="2"/>
  </si>
  <si>
    <t>結衣</t>
    <rPh sb="0" eb="2">
      <t>ユイ</t>
    </rPh>
    <phoneticPr fontId="2"/>
  </si>
  <si>
    <t>心鞠</t>
    <rPh sb="0" eb="2">
      <t>ココロマリ</t>
    </rPh>
    <phoneticPr fontId="2"/>
  </si>
  <si>
    <t>戸谷</t>
    <rPh sb="0" eb="2">
      <t>トヤ</t>
    </rPh>
    <phoneticPr fontId="2"/>
  </si>
  <si>
    <t>ひより</t>
    <phoneticPr fontId="2"/>
  </si>
  <si>
    <t>杉山</t>
    <rPh sb="0" eb="2">
      <t>スギヤマ</t>
    </rPh>
    <phoneticPr fontId="2"/>
  </si>
  <si>
    <t>千響</t>
    <rPh sb="0" eb="1">
      <t>チ</t>
    </rPh>
    <rPh sb="1" eb="2">
      <t>ヒビキ</t>
    </rPh>
    <phoneticPr fontId="2"/>
  </si>
  <si>
    <t>関塚</t>
    <rPh sb="0" eb="2">
      <t>セキヅカ</t>
    </rPh>
    <phoneticPr fontId="2"/>
  </si>
  <si>
    <t>亜弥</t>
    <rPh sb="0" eb="2">
      <t>アヤ</t>
    </rPh>
    <phoneticPr fontId="2"/>
  </si>
  <si>
    <t>藤原</t>
    <rPh sb="0" eb="2">
      <t>フジワラ</t>
    </rPh>
    <phoneticPr fontId="2"/>
  </si>
  <si>
    <t>萊夢</t>
    <rPh sb="0" eb="2">
      <t>ライム</t>
    </rPh>
    <phoneticPr fontId="2"/>
  </si>
  <si>
    <t>新屋</t>
    <rPh sb="0" eb="2">
      <t>シンヤ</t>
    </rPh>
    <phoneticPr fontId="2"/>
  </si>
  <si>
    <t>満帆</t>
    <rPh sb="0" eb="2">
      <t>マホ</t>
    </rPh>
    <phoneticPr fontId="2"/>
  </si>
  <si>
    <t>佐々木</t>
    <rPh sb="0" eb="3">
      <t>ササキ</t>
    </rPh>
    <phoneticPr fontId="2"/>
  </si>
  <si>
    <t>麻夏</t>
    <rPh sb="0" eb="2">
      <t>マナツ</t>
    </rPh>
    <phoneticPr fontId="2"/>
  </si>
  <si>
    <t>アオキ</t>
    <phoneticPr fontId="2"/>
  </si>
  <si>
    <t>コハル</t>
    <phoneticPr fontId="2"/>
  </si>
  <si>
    <t>アベ</t>
    <phoneticPr fontId="2"/>
  </si>
  <si>
    <t>ヒヨリ</t>
    <phoneticPr fontId="2"/>
  </si>
  <si>
    <t>イチカワ</t>
    <phoneticPr fontId="2"/>
  </si>
  <si>
    <t>ヒナ</t>
    <phoneticPr fontId="2"/>
  </si>
  <si>
    <t>タナカ</t>
    <phoneticPr fontId="2"/>
  </si>
  <si>
    <t>レナ</t>
    <phoneticPr fontId="2"/>
  </si>
  <si>
    <t>シミズ</t>
    <phoneticPr fontId="2"/>
  </si>
  <si>
    <t>ミト</t>
    <phoneticPr fontId="2"/>
  </si>
  <si>
    <t>イノウエ</t>
    <phoneticPr fontId="2"/>
  </si>
  <si>
    <t>リノカ</t>
    <phoneticPr fontId="2"/>
  </si>
  <si>
    <t>アサクラ</t>
    <phoneticPr fontId="2"/>
  </si>
  <si>
    <t>ユイ</t>
    <phoneticPr fontId="2"/>
  </si>
  <si>
    <t>コマリ</t>
    <phoneticPr fontId="2"/>
  </si>
  <si>
    <t>トヤ</t>
    <phoneticPr fontId="2"/>
  </si>
  <si>
    <t>スギヤマ</t>
    <phoneticPr fontId="2"/>
  </si>
  <si>
    <t>チトヨ</t>
    <phoneticPr fontId="2"/>
  </si>
  <si>
    <t>セキヅカ</t>
    <phoneticPr fontId="2"/>
  </si>
  <si>
    <t>フジワラ</t>
    <phoneticPr fontId="2"/>
  </si>
  <si>
    <t>ライム</t>
    <phoneticPr fontId="2"/>
  </si>
  <si>
    <t>シンヤ</t>
    <phoneticPr fontId="2"/>
  </si>
  <si>
    <t>マホ</t>
    <phoneticPr fontId="2"/>
  </si>
  <si>
    <t>ササキ</t>
    <phoneticPr fontId="2"/>
  </si>
  <si>
    <t>マナ</t>
    <phoneticPr fontId="2"/>
  </si>
  <si>
    <t>女</t>
    <rPh sb="0" eb="1">
      <t>オンナ</t>
    </rPh>
    <phoneticPr fontId="2"/>
  </si>
  <si>
    <t>青梅市立第１小学校</t>
    <rPh sb="0" eb="4">
      <t>オウメシリツ</t>
    </rPh>
    <rPh sb="4" eb="5">
      <t>ダイ</t>
    </rPh>
    <rPh sb="6" eb="9">
      <t>ショウガッコウ</t>
    </rPh>
    <phoneticPr fontId="2"/>
  </si>
  <si>
    <t>飯能市立美杉台小学校</t>
    <rPh sb="0" eb="4">
      <t>ハンノウシリツ</t>
    </rPh>
    <rPh sb="4" eb="7">
      <t>ミスギダイ</t>
    </rPh>
    <rPh sb="7" eb="10">
      <t>ショウガッコウ</t>
    </rPh>
    <phoneticPr fontId="2"/>
  </si>
  <si>
    <t>青梅市立第２小学校</t>
    <rPh sb="0" eb="4">
      <t>オウメシリツ</t>
    </rPh>
    <rPh sb="4" eb="5">
      <t>ダイ</t>
    </rPh>
    <rPh sb="6" eb="9">
      <t>ショウガッコウ</t>
    </rPh>
    <phoneticPr fontId="2"/>
  </si>
  <si>
    <t>羽村市立武蔵野小学校</t>
    <rPh sb="0" eb="4">
      <t>ハムラシリツ</t>
    </rPh>
    <rPh sb="4" eb="7">
      <t>ムサシノ</t>
    </rPh>
    <rPh sb="7" eb="10">
      <t>ショウガッコウ</t>
    </rPh>
    <phoneticPr fontId="2"/>
  </si>
  <si>
    <t>瑞穂町立第５小学校</t>
    <rPh sb="0" eb="5">
      <t>ミズホマチタチダイ</t>
    </rPh>
    <rPh sb="6" eb="9">
      <t>ショウガッコウ</t>
    </rPh>
    <phoneticPr fontId="2"/>
  </si>
  <si>
    <t>青梅市立第５小学校</t>
    <rPh sb="0" eb="4">
      <t>オウメシリツ</t>
    </rPh>
    <rPh sb="4" eb="5">
      <t>ダイ</t>
    </rPh>
    <rPh sb="6" eb="9">
      <t>ショウガッコウ</t>
    </rPh>
    <phoneticPr fontId="2"/>
  </si>
  <si>
    <t>昭島市立拝島第３小学校</t>
    <rPh sb="0" eb="4">
      <t>アキシマシリツ</t>
    </rPh>
    <rPh sb="4" eb="6">
      <t>ハイジマ</t>
    </rPh>
    <rPh sb="6" eb="7">
      <t>ダイ</t>
    </rPh>
    <rPh sb="8" eb="11">
      <t>ショウガッコウ</t>
    </rPh>
    <phoneticPr fontId="2"/>
  </si>
  <si>
    <t>瑞穂町立第３小学校</t>
    <rPh sb="0" eb="5">
      <t>ミズホマチタチダイ</t>
    </rPh>
    <rPh sb="6" eb="9">
      <t>ショウガッコウ</t>
    </rPh>
    <phoneticPr fontId="2"/>
  </si>
  <si>
    <t>青梅市立第３小学校</t>
    <rPh sb="0" eb="4">
      <t>オウメシリツ</t>
    </rPh>
    <rPh sb="4" eb="5">
      <t>ダイ</t>
    </rPh>
    <rPh sb="6" eb="9">
      <t>ショウガッコウ</t>
    </rPh>
    <phoneticPr fontId="2"/>
  </si>
  <si>
    <t>青梅市立新町小学校</t>
    <rPh sb="0" eb="4">
      <t>オウメシリツ</t>
    </rPh>
    <rPh sb="4" eb="6">
      <t>シンマチ</t>
    </rPh>
    <rPh sb="6" eb="9">
      <t>ショウガッコウ</t>
    </rPh>
    <phoneticPr fontId="2"/>
  </si>
  <si>
    <t>東京都青梅市で活動している藤橋ＪＶＣです。（背が低いチームです。）
関東大会は５回目の出場となります。
応援してくれる皆さんや、練習試合等で一緒に切磋琢磨してくれた仲間達に感謝し、
この大舞台で一戦一戦　完全燃焼します。</t>
    <rPh sb="22" eb="23">
      <t>セ</t>
    </rPh>
    <rPh sb="24" eb="25">
      <t>ヒク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</si>
</sst>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6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rgb="FF000000"/>
      <name val="ＭＳ Ｐゴシック"/>
      <family val="2"/>
      <charset val="128"/>
    </font>
    <font>
      <u/>
      <sz val="11"/>
      <color theme="10"/>
      <name val="ＭＳ Ｐゴシック"/>
      <family val="3"/>
      <charset val="128"/>
      <scheme val="minor"/>
    </font>
    <font>
      <sz val="10"/>
      <color rgb="FF000000"/>
      <name val="ＭＳ Ｐゴシック"/>
      <family val="1"/>
      <charset val="128"/>
    </font>
    <font>
      <sz val="8"/>
      <color indexed="8"/>
      <name val="ＭＳ Ｐゴシック"/>
      <family val="3"/>
      <charset val="128"/>
      <scheme val="major"/>
    </font>
    <font>
      <sz val="8"/>
      <color rgb="FF000000"/>
      <name val="ＭＳ Ｐゴシック"/>
      <family val="3"/>
      <charset val="128"/>
      <scheme val="major"/>
    </font>
    <font>
      <sz val="10"/>
      <color rgb="FF000000"/>
      <name val="ＭＳ Ｐゴシック"/>
      <family val="3"/>
      <charset val="128"/>
      <scheme val="major"/>
    </font>
    <font>
      <sz val="10"/>
      <color indexed="8"/>
      <name val="ＭＳ Ｐゴシック"/>
      <family val="3"/>
      <charset val="128"/>
      <scheme val="major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5" fillId="0" borderId="0" applyNumberFormat="0" applyFill="0" applyBorder="0" applyAlignment="0" applyProtection="0">
      <alignment vertical="center"/>
    </xf>
  </cellStyleXfs>
  <cellXfs count="57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176" fontId="57" fillId="0" borderId="1" xfId="0" applyNumberFormat="1" applyFont="1" applyBorder="1">
      <alignment vertical="center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9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6" xfId="0" applyFont="1" applyBorder="1" applyAlignment="1" applyProtection="1">
      <alignment horizontal="center" vertical="center"/>
      <protection locked="0"/>
    </xf>
    <xf numFmtId="0" fontId="19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9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4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4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5" borderId="14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5" borderId="62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49" fontId="58" fillId="0" borderId="1" xfId="0" applyNumberFormat="1" applyFont="1" applyBorder="1" applyAlignment="1" applyProtection="1">
      <alignment horizontal="right" vertical="center"/>
      <protection locked="0"/>
    </xf>
    <xf numFmtId="49" fontId="57" fillId="0" borderId="1" xfId="0" applyNumberFormat="1" applyFont="1" applyBorder="1" applyAlignment="1" applyProtection="1">
      <alignment horizontal="right" vertical="center"/>
      <protection locked="0"/>
    </xf>
    <xf numFmtId="0" fontId="55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51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36" xfId="0" applyFont="1" applyFill="1" applyBorder="1" applyAlignment="1" applyProtection="1">
      <alignment horizontal="center" vertical="center" shrinkToFit="1"/>
      <protection locked="0"/>
    </xf>
    <xf numFmtId="0" fontId="9" fillId="7" borderId="4" xfId="0" applyFont="1" applyFill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9" fillId="0" borderId="23" xfId="0" applyFont="1" applyBorder="1" applyAlignment="1" applyProtection="1">
      <alignment horizontal="center" vertical="center"/>
      <protection locked="0"/>
    </xf>
    <xf numFmtId="0" fontId="60" fillId="0" borderId="6" xfId="0" applyFont="1" applyBorder="1" applyAlignment="1" applyProtection="1">
      <alignment horizontal="center" vertical="center"/>
      <protection locked="0"/>
    </xf>
    <xf numFmtId="0" fontId="60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56" fillId="0" borderId="23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19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19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7" fillId="0" borderId="4" xfId="0" applyFont="1" applyBorder="1" applyAlignment="1">
      <alignment horizontal="center" vertical="center"/>
    </xf>
    <xf numFmtId="0" fontId="57" fillId="0" borderId="1" xfId="0" applyFont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58" fillId="0" borderId="1" xfId="0" applyNumberFormat="1" applyFont="1" applyBorder="1" applyAlignment="1" applyProtection="1">
      <alignment horizontal="left" vertical="center"/>
      <protection locked="0"/>
    </xf>
    <xf numFmtId="49" fontId="57" fillId="0" borderId="1" xfId="0" applyNumberFormat="1" applyFont="1" applyBorder="1" applyAlignment="1" applyProtection="1">
      <alignment horizontal="left" vertical="center"/>
      <protection locked="0"/>
    </xf>
    <xf numFmtId="49" fontId="57" fillId="0" borderId="2" xfId="0" applyNumberFormat="1" applyFont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26" fillId="0" borderId="97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4">
    <cellStyle name="ハイパーリンク" xfId="3" builtinId="8"/>
    <cellStyle name="標準" xfId="0" builtinId="0"/>
    <cellStyle name="標準 2" xfId="1" xr:uid="{00000000-0005-0000-0000-000001000000}"/>
    <cellStyle name="標準_オーダー表1" xfId="2" xr:uid="{62C6857E-55E0-4965-8818-195F922F1711}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yoji-aoyama@tbz.t-com.ne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BD56"/>
  <sheetViews>
    <sheetView showGridLines="0" tabSelected="1" view="pageBreakPreview" zoomScaleNormal="100" workbookViewId="0">
      <selection activeCell="AN48" sqref="AN48:AO4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6" ht="32.25" thickBot="1">
      <c r="A1" s="283" t="s">
        <v>107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4"/>
      <c r="AD1" s="284"/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  <c r="AR1" s="284"/>
      <c r="AS1" s="284"/>
    </row>
    <row r="2" spans="1:56" ht="14.45" customHeight="1">
      <c r="A2" s="153" t="s">
        <v>111</v>
      </c>
      <c r="B2" s="154"/>
      <c r="C2" s="155" t="s">
        <v>172</v>
      </c>
      <c r="D2" s="156"/>
      <c r="E2" s="156"/>
      <c r="F2" s="156"/>
      <c r="G2" s="156"/>
      <c r="H2" s="156"/>
      <c r="I2" s="157"/>
      <c r="J2" s="179" t="s">
        <v>168</v>
      </c>
      <c r="K2" s="288"/>
      <c r="L2" s="288"/>
      <c r="M2" s="288"/>
      <c r="N2" s="288"/>
      <c r="O2" s="289"/>
      <c r="P2" s="179" t="s">
        <v>95</v>
      </c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3" t="s">
        <v>122</v>
      </c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3"/>
      <c r="AS2" s="179"/>
      <c r="AT2" s="32"/>
      <c r="AV2" s="22" t="s">
        <v>90</v>
      </c>
      <c r="AW2" t="s">
        <v>126</v>
      </c>
      <c r="AX2" t="s">
        <v>127</v>
      </c>
      <c r="AY2" t="s">
        <v>128</v>
      </c>
      <c r="AZ2" s="53" t="s">
        <v>125</v>
      </c>
      <c r="BA2" t="s">
        <v>123</v>
      </c>
      <c r="BB2" t="s">
        <v>124</v>
      </c>
      <c r="BC2" s="53" t="s">
        <v>130</v>
      </c>
      <c r="BD2" s="53" t="s">
        <v>129</v>
      </c>
    </row>
    <row r="3" spans="1:56" ht="24" customHeight="1">
      <c r="A3" s="158" t="s">
        <v>112</v>
      </c>
      <c r="B3" s="159"/>
      <c r="C3" s="160" t="s">
        <v>171</v>
      </c>
      <c r="D3" s="161"/>
      <c r="E3" s="161"/>
      <c r="F3" s="161"/>
      <c r="G3" s="161"/>
      <c r="H3" s="161"/>
      <c r="I3" s="162"/>
      <c r="J3" s="285" t="s">
        <v>91</v>
      </c>
      <c r="K3" s="286"/>
      <c r="L3" s="286"/>
      <c r="M3" s="286"/>
      <c r="N3" s="286"/>
      <c r="O3" s="287"/>
      <c r="P3" s="181" t="s">
        <v>173</v>
      </c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307" t="s">
        <v>123</v>
      </c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8"/>
      <c r="AT3" s="33"/>
      <c r="AV3" s="22" t="s">
        <v>91</v>
      </c>
      <c r="AW3" t="s">
        <v>126</v>
      </c>
      <c r="AX3" t="s">
        <v>127</v>
      </c>
      <c r="AY3" t="s">
        <v>128</v>
      </c>
      <c r="AZ3" s="53" t="s">
        <v>125</v>
      </c>
      <c r="BA3" t="s">
        <v>123</v>
      </c>
      <c r="BB3" t="s">
        <v>124</v>
      </c>
      <c r="BC3" s="53" t="s">
        <v>130</v>
      </c>
      <c r="BD3" s="53" t="s">
        <v>129</v>
      </c>
    </row>
    <row r="4" spans="1:56" ht="20.100000000000001" customHeight="1">
      <c r="A4" s="300" t="s">
        <v>113</v>
      </c>
      <c r="B4" s="301"/>
      <c r="C4" s="292">
        <v>430394124</v>
      </c>
      <c r="D4" s="293"/>
      <c r="E4" s="293"/>
      <c r="F4" s="293"/>
      <c r="G4" s="293"/>
      <c r="H4" s="293"/>
      <c r="I4" s="294"/>
      <c r="J4" s="175" t="s">
        <v>109</v>
      </c>
      <c r="K4" s="176"/>
      <c r="L4" s="176"/>
      <c r="M4" s="176"/>
      <c r="N4" s="176"/>
      <c r="O4" s="177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9"/>
      <c r="AT4" s="33"/>
      <c r="AV4" s="22" t="s">
        <v>92</v>
      </c>
      <c r="AW4" t="s">
        <v>126</v>
      </c>
      <c r="AX4" t="s">
        <v>127</v>
      </c>
      <c r="AY4" t="s">
        <v>128</v>
      </c>
      <c r="AZ4" s="53" t="s">
        <v>125</v>
      </c>
      <c r="BA4" t="s">
        <v>123</v>
      </c>
      <c r="BB4" t="s">
        <v>124</v>
      </c>
      <c r="BC4" s="53" t="s">
        <v>130</v>
      </c>
      <c r="BD4" s="53" t="s">
        <v>129</v>
      </c>
    </row>
    <row r="5" spans="1:56" ht="20.100000000000001" customHeight="1">
      <c r="A5" s="302" t="s">
        <v>108</v>
      </c>
      <c r="B5" s="303"/>
      <c r="C5" s="295"/>
      <c r="D5" s="296"/>
      <c r="E5" s="296"/>
      <c r="F5" s="296"/>
      <c r="G5" s="296"/>
      <c r="H5" s="296"/>
      <c r="I5" s="297"/>
      <c r="J5" s="178"/>
      <c r="K5" s="178"/>
      <c r="L5" s="178"/>
      <c r="M5" s="178"/>
      <c r="N5" s="178"/>
      <c r="O5" s="178"/>
      <c r="P5" s="210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0"/>
      <c r="AF5" s="211"/>
      <c r="AG5" s="211"/>
      <c r="AH5" s="211"/>
      <c r="AI5" s="211"/>
      <c r="AJ5" s="211"/>
      <c r="AK5" s="212"/>
      <c r="AL5" s="212"/>
      <c r="AM5" s="212"/>
      <c r="AN5" s="212"/>
      <c r="AO5" s="212"/>
      <c r="AP5" s="212"/>
      <c r="AQ5" s="212"/>
      <c r="AR5" s="212"/>
      <c r="AS5" s="213"/>
      <c r="AT5" s="33"/>
      <c r="AV5" s="22"/>
      <c r="AW5"/>
    </row>
    <row r="6" spans="1:56" ht="22.5" customHeight="1">
      <c r="A6" s="298" t="s">
        <v>80</v>
      </c>
      <c r="B6" s="299"/>
      <c r="C6" s="163" t="s">
        <v>104</v>
      </c>
      <c r="D6" s="164"/>
      <c r="E6" s="172" t="s">
        <v>105</v>
      </c>
      <c r="F6" s="173"/>
      <c r="G6" s="170" t="s">
        <v>81</v>
      </c>
      <c r="H6" s="170"/>
      <c r="I6" s="170"/>
      <c r="J6" s="170" t="s">
        <v>2</v>
      </c>
      <c r="K6" s="170"/>
      <c r="L6" s="170"/>
      <c r="M6" s="170" t="s">
        <v>3</v>
      </c>
      <c r="N6" s="170"/>
      <c r="O6" s="170"/>
      <c r="P6" s="219" t="s">
        <v>93</v>
      </c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220"/>
      <c r="AJ6" s="220"/>
      <c r="AK6" s="222" t="s">
        <v>94</v>
      </c>
      <c r="AL6" s="222"/>
      <c r="AM6" s="222"/>
      <c r="AN6" s="222"/>
      <c r="AO6" s="222"/>
      <c r="AP6" s="222"/>
      <c r="AQ6" s="222"/>
      <c r="AR6" s="222"/>
      <c r="AS6" s="222"/>
      <c r="AT6" s="34" t="s">
        <v>114</v>
      </c>
    </row>
    <row r="7" spans="1:56" ht="13.5" customHeight="1">
      <c r="A7" s="298"/>
      <c r="B7" s="299"/>
      <c r="C7" s="126" t="s">
        <v>176</v>
      </c>
      <c r="D7" s="127"/>
      <c r="E7" s="128" t="s">
        <v>177</v>
      </c>
      <c r="F7" s="129"/>
      <c r="G7" s="171">
        <v>514726576</v>
      </c>
      <c r="H7" s="171"/>
      <c r="I7" s="171"/>
      <c r="J7" s="171"/>
      <c r="K7" s="171"/>
      <c r="L7" s="171"/>
      <c r="M7" s="171">
        <v>370644</v>
      </c>
      <c r="N7" s="171"/>
      <c r="O7" s="171"/>
      <c r="P7" s="290" t="s">
        <v>7</v>
      </c>
      <c r="Q7" s="291"/>
      <c r="R7" s="200" t="s">
        <v>183</v>
      </c>
      <c r="S7" s="201"/>
      <c r="T7" s="201"/>
      <c r="U7" s="201"/>
      <c r="V7" s="96" t="s">
        <v>8</v>
      </c>
      <c r="W7" s="304" t="s">
        <v>184</v>
      </c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AH7" s="305"/>
      <c r="AI7" s="305"/>
      <c r="AJ7" s="306"/>
      <c r="AK7" s="35" t="s">
        <v>9</v>
      </c>
      <c r="AL7" s="103" t="s">
        <v>188</v>
      </c>
      <c r="AM7" s="104"/>
      <c r="AN7" s="104"/>
      <c r="AO7" s="104"/>
      <c r="AP7" s="104"/>
      <c r="AQ7" s="104"/>
      <c r="AR7" s="104"/>
      <c r="AS7" s="36" t="s">
        <v>10</v>
      </c>
      <c r="AT7" s="97">
        <v>44</v>
      </c>
    </row>
    <row r="8" spans="1:56" ht="18" customHeight="1">
      <c r="A8" s="298"/>
      <c r="B8" s="299"/>
      <c r="C8" s="130" t="s">
        <v>174</v>
      </c>
      <c r="D8" s="131"/>
      <c r="E8" s="132" t="s">
        <v>175</v>
      </c>
      <c r="F8" s="133"/>
      <c r="G8" s="171"/>
      <c r="H8" s="171"/>
      <c r="I8" s="171"/>
      <c r="J8" s="171"/>
      <c r="K8" s="171"/>
      <c r="L8" s="171"/>
      <c r="M8" s="171"/>
      <c r="N8" s="171"/>
      <c r="O8" s="171"/>
      <c r="P8" s="216" t="s">
        <v>185</v>
      </c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7"/>
      <c r="AD8" s="217"/>
      <c r="AE8" s="217"/>
      <c r="AF8" s="217"/>
      <c r="AG8" s="217"/>
      <c r="AH8" s="217"/>
      <c r="AI8" s="217"/>
      <c r="AJ8" s="218"/>
      <c r="AK8" s="105" t="s">
        <v>189</v>
      </c>
      <c r="AL8" s="106"/>
      <c r="AM8" s="106"/>
      <c r="AN8" s="106"/>
      <c r="AO8" s="37" t="s">
        <v>11</v>
      </c>
      <c r="AP8" s="107" t="s">
        <v>190</v>
      </c>
      <c r="AQ8" s="106"/>
      <c r="AR8" s="106"/>
      <c r="AS8" s="108"/>
      <c r="AT8" s="97"/>
    </row>
    <row r="9" spans="1:56" ht="14.45" customHeight="1">
      <c r="A9" s="143" t="s">
        <v>82</v>
      </c>
      <c r="B9" s="174"/>
      <c r="C9" s="126" t="s">
        <v>176</v>
      </c>
      <c r="D9" s="127"/>
      <c r="E9" s="128" t="s">
        <v>178</v>
      </c>
      <c r="F9" s="129"/>
      <c r="G9" s="171">
        <v>514726583</v>
      </c>
      <c r="H9" s="171"/>
      <c r="I9" s="171"/>
      <c r="J9" s="171">
        <v>11470</v>
      </c>
      <c r="K9" s="171"/>
      <c r="L9" s="171"/>
      <c r="M9" s="171"/>
      <c r="N9" s="171"/>
      <c r="O9" s="171"/>
      <c r="P9" s="214" t="s">
        <v>7</v>
      </c>
      <c r="Q9" s="215"/>
      <c r="R9" s="261" t="s">
        <v>183</v>
      </c>
      <c r="S9" s="262"/>
      <c r="T9" s="262"/>
      <c r="U9" s="262"/>
      <c r="V9" s="27" t="s">
        <v>8</v>
      </c>
      <c r="W9" s="263" t="s">
        <v>186</v>
      </c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2"/>
      <c r="AK9" s="35" t="s">
        <v>115</v>
      </c>
      <c r="AL9" s="103" t="s">
        <v>188</v>
      </c>
      <c r="AM9" s="104"/>
      <c r="AN9" s="104"/>
      <c r="AO9" s="104"/>
      <c r="AP9" s="104"/>
      <c r="AQ9" s="104"/>
      <c r="AR9" s="104"/>
      <c r="AS9" s="36" t="s">
        <v>116</v>
      </c>
      <c r="AT9" s="98">
        <v>70</v>
      </c>
    </row>
    <row r="10" spans="1:56" ht="18" customHeight="1">
      <c r="A10" s="143"/>
      <c r="B10" s="174"/>
      <c r="C10" s="130" t="s">
        <v>174</v>
      </c>
      <c r="D10" s="131"/>
      <c r="E10" s="132" t="s">
        <v>179</v>
      </c>
      <c r="F10" s="133"/>
      <c r="G10" s="171"/>
      <c r="H10" s="171"/>
      <c r="I10" s="171"/>
      <c r="J10" s="171"/>
      <c r="K10" s="171"/>
      <c r="L10" s="171"/>
      <c r="M10" s="171"/>
      <c r="N10" s="171"/>
      <c r="O10" s="171"/>
      <c r="P10" s="221" t="s">
        <v>187</v>
      </c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5"/>
      <c r="AK10" s="105" t="s">
        <v>191</v>
      </c>
      <c r="AL10" s="106"/>
      <c r="AM10" s="106"/>
      <c r="AN10" s="106"/>
      <c r="AO10" s="37" t="s">
        <v>117</v>
      </c>
      <c r="AP10" s="107" t="s">
        <v>192</v>
      </c>
      <c r="AQ10" s="106"/>
      <c r="AR10" s="106"/>
      <c r="AS10" s="108"/>
      <c r="AT10" s="98"/>
    </row>
    <row r="11" spans="1:56" ht="14.45" customHeight="1">
      <c r="A11" s="143" t="s">
        <v>83</v>
      </c>
      <c r="B11" s="174"/>
      <c r="C11" s="126" t="s">
        <v>176</v>
      </c>
      <c r="D11" s="127"/>
      <c r="E11" s="128" t="s">
        <v>180</v>
      </c>
      <c r="F11" s="129"/>
      <c r="G11" s="171">
        <v>514787112</v>
      </c>
      <c r="H11" s="171"/>
      <c r="I11" s="171"/>
      <c r="J11" s="171"/>
      <c r="K11" s="171"/>
      <c r="L11" s="171"/>
      <c r="M11" s="171"/>
      <c r="N11" s="171"/>
      <c r="O11" s="171"/>
      <c r="P11" s="290" t="s">
        <v>7</v>
      </c>
      <c r="Q11" s="291"/>
      <c r="R11" s="200" t="s">
        <v>183</v>
      </c>
      <c r="S11" s="201"/>
      <c r="T11" s="201"/>
      <c r="U11" s="201"/>
      <c r="V11" s="96" t="s">
        <v>8</v>
      </c>
      <c r="W11" s="304" t="s">
        <v>184</v>
      </c>
      <c r="X11" s="305"/>
      <c r="Y11" s="305"/>
      <c r="Z11" s="305"/>
      <c r="AA11" s="305"/>
      <c r="AB11" s="305"/>
      <c r="AC11" s="305"/>
      <c r="AD11" s="305"/>
      <c r="AE11" s="305"/>
      <c r="AF11" s="305"/>
      <c r="AG11" s="305"/>
      <c r="AH11" s="305"/>
      <c r="AI11" s="305"/>
      <c r="AJ11" s="306"/>
      <c r="AK11" s="35" t="s">
        <v>115</v>
      </c>
      <c r="AL11" s="103" t="s">
        <v>188</v>
      </c>
      <c r="AM11" s="104"/>
      <c r="AN11" s="104"/>
      <c r="AO11" s="104"/>
      <c r="AP11" s="104"/>
      <c r="AQ11" s="104"/>
      <c r="AR11" s="104"/>
      <c r="AS11" s="36" t="s">
        <v>116</v>
      </c>
      <c r="AT11" s="98">
        <v>42</v>
      </c>
    </row>
    <row r="12" spans="1:56" ht="18" customHeight="1">
      <c r="A12" s="143"/>
      <c r="B12" s="174"/>
      <c r="C12" s="130" t="s">
        <v>174</v>
      </c>
      <c r="D12" s="131"/>
      <c r="E12" s="132" t="s">
        <v>181</v>
      </c>
      <c r="F12" s="133"/>
      <c r="G12" s="171"/>
      <c r="H12" s="171"/>
      <c r="I12" s="171"/>
      <c r="J12" s="171"/>
      <c r="K12" s="171"/>
      <c r="L12" s="171"/>
      <c r="M12" s="171"/>
      <c r="N12" s="171"/>
      <c r="O12" s="171"/>
      <c r="P12" s="216" t="s">
        <v>185</v>
      </c>
      <c r="Q12" s="217"/>
      <c r="R12" s="217"/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8"/>
      <c r="AK12" s="105" t="s">
        <v>193</v>
      </c>
      <c r="AL12" s="106"/>
      <c r="AM12" s="106"/>
      <c r="AN12" s="106"/>
      <c r="AO12" s="37" t="s">
        <v>117</v>
      </c>
      <c r="AP12" s="107" t="s">
        <v>194</v>
      </c>
      <c r="AQ12" s="106"/>
      <c r="AR12" s="106"/>
      <c r="AS12" s="108"/>
      <c r="AT12" s="98"/>
    </row>
    <row r="13" spans="1:56" ht="15" customHeight="1">
      <c r="A13" s="143" t="s">
        <v>84</v>
      </c>
      <c r="B13" s="174"/>
      <c r="C13" s="236"/>
      <c r="D13" s="237"/>
      <c r="E13" s="237"/>
      <c r="F13" s="273"/>
      <c r="G13" s="272"/>
      <c r="H13" s="272"/>
      <c r="I13" s="272"/>
      <c r="J13" s="272"/>
      <c r="K13" s="272"/>
      <c r="L13" s="272"/>
      <c r="M13" s="272"/>
      <c r="N13" s="272"/>
      <c r="O13" s="272"/>
      <c r="P13" s="24"/>
      <c r="Q13" s="25"/>
      <c r="R13" s="229"/>
      <c r="S13" s="229"/>
      <c r="T13" s="229"/>
      <c r="U13" s="229"/>
      <c r="V13" s="26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  <c r="AJ13" s="235"/>
      <c r="AK13" s="38"/>
      <c r="AL13" s="230"/>
      <c r="AM13" s="230"/>
      <c r="AN13" s="230"/>
      <c r="AO13" s="230"/>
      <c r="AP13" s="230"/>
      <c r="AQ13" s="230"/>
      <c r="AR13" s="230"/>
      <c r="AS13" s="39"/>
      <c r="AT13" s="99"/>
    </row>
    <row r="14" spans="1:56" ht="18" customHeight="1">
      <c r="A14" s="143"/>
      <c r="B14" s="174"/>
      <c r="C14" s="259"/>
      <c r="D14" s="260"/>
      <c r="E14" s="260"/>
      <c r="F14" s="264"/>
      <c r="G14" s="272"/>
      <c r="H14" s="272"/>
      <c r="I14" s="272"/>
      <c r="J14" s="272"/>
      <c r="K14" s="272"/>
      <c r="L14" s="272"/>
      <c r="M14" s="272"/>
      <c r="N14" s="272"/>
      <c r="O14" s="272"/>
      <c r="P14" s="223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5"/>
      <c r="AK14" s="226"/>
      <c r="AL14" s="227"/>
      <c r="AM14" s="227"/>
      <c r="AN14" s="227"/>
      <c r="AO14" s="40"/>
      <c r="AP14" s="227"/>
      <c r="AQ14" s="227"/>
      <c r="AR14" s="227"/>
      <c r="AS14" s="228"/>
      <c r="AT14" s="99"/>
    </row>
    <row r="15" spans="1:56" ht="15" customHeight="1">
      <c r="A15" s="274" t="s">
        <v>96</v>
      </c>
      <c r="B15" s="174"/>
      <c r="C15" s="126" t="s">
        <v>176</v>
      </c>
      <c r="D15" s="127"/>
      <c r="E15" s="128" t="s">
        <v>177</v>
      </c>
      <c r="F15" s="129"/>
      <c r="G15" s="165" t="s">
        <v>166</v>
      </c>
      <c r="H15" s="166"/>
      <c r="I15" s="167"/>
      <c r="J15" s="202" t="s">
        <v>182</v>
      </c>
      <c r="K15" s="203"/>
      <c r="L15" s="203"/>
      <c r="M15" s="203"/>
      <c r="N15" s="203"/>
      <c r="O15" s="204"/>
      <c r="P15" s="214" t="s">
        <v>7</v>
      </c>
      <c r="Q15" s="215"/>
      <c r="R15" s="265" t="s">
        <v>183</v>
      </c>
      <c r="S15" s="262"/>
      <c r="T15" s="262"/>
      <c r="U15" s="262"/>
      <c r="V15" s="27" t="s">
        <v>8</v>
      </c>
      <c r="W15" s="190" t="s">
        <v>184</v>
      </c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2"/>
      <c r="AK15" s="35" t="s">
        <v>115</v>
      </c>
      <c r="AL15" s="103" t="s">
        <v>195</v>
      </c>
      <c r="AM15" s="104"/>
      <c r="AN15" s="104"/>
      <c r="AO15" s="104"/>
      <c r="AP15" s="104"/>
      <c r="AQ15" s="104"/>
      <c r="AR15" s="104"/>
      <c r="AS15" s="36" t="s">
        <v>116</v>
      </c>
      <c r="AT15" s="98">
        <v>44</v>
      </c>
    </row>
    <row r="16" spans="1:56" ht="18" customHeight="1">
      <c r="A16" s="143"/>
      <c r="B16" s="174"/>
      <c r="C16" s="130" t="s">
        <v>174</v>
      </c>
      <c r="D16" s="131"/>
      <c r="E16" s="132" t="s">
        <v>175</v>
      </c>
      <c r="F16" s="133"/>
      <c r="G16" s="168"/>
      <c r="H16" s="169"/>
      <c r="I16" s="159"/>
      <c r="J16" s="205"/>
      <c r="K16" s="206"/>
      <c r="L16" s="206"/>
      <c r="M16" s="206"/>
      <c r="N16" s="206"/>
      <c r="O16" s="207"/>
      <c r="P16" s="193" t="s">
        <v>185</v>
      </c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194"/>
      <c r="AH16" s="194"/>
      <c r="AI16" s="194"/>
      <c r="AJ16" s="195"/>
      <c r="AK16" s="105" t="s">
        <v>196</v>
      </c>
      <c r="AL16" s="106"/>
      <c r="AM16" s="106"/>
      <c r="AN16" s="106"/>
      <c r="AO16" s="37" t="s">
        <v>117</v>
      </c>
      <c r="AP16" s="107" t="s">
        <v>197</v>
      </c>
      <c r="AQ16" s="106"/>
      <c r="AR16" s="106"/>
      <c r="AS16" s="108"/>
      <c r="AT16" s="98"/>
    </row>
    <row r="17" spans="1:46">
      <c r="A17" s="143" t="s">
        <v>0</v>
      </c>
      <c r="B17" s="174"/>
      <c r="C17" s="241" t="str">
        <f>IF(P16="","",P16)</f>
        <v>東京都青梅市今井1-193-11</v>
      </c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241"/>
      <c r="O17" s="241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43"/>
      <c r="B18" s="174"/>
      <c r="C18" s="241"/>
      <c r="D18" s="241"/>
      <c r="E18" s="241"/>
      <c r="F18" s="241"/>
      <c r="G18" s="241"/>
      <c r="H18" s="241"/>
      <c r="I18" s="241"/>
      <c r="J18" s="241"/>
      <c r="K18" s="241"/>
      <c r="L18" s="241"/>
      <c r="M18" s="241"/>
      <c r="N18" s="241"/>
      <c r="O18" s="241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143" t="s">
        <v>1</v>
      </c>
      <c r="B19" s="174"/>
      <c r="C19" s="241" t="str">
        <f>IF(AL15="","",AL15&amp;"-"&amp;AK16&amp;"-"&amp;AP16)</f>
        <v>0428-34-9912</v>
      </c>
      <c r="D19" s="241"/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O19" s="241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143"/>
      <c r="B20" s="174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143" t="s">
        <v>85</v>
      </c>
      <c r="B21" s="174"/>
      <c r="C21" s="275" t="s">
        <v>188</v>
      </c>
      <c r="D21" s="266"/>
      <c r="E21" s="266">
        <v>2749</v>
      </c>
      <c r="F21" s="266"/>
      <c r="G21" s="266">
        <v>7476</v>
      </c>
      <c r="H21" s="266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147"/>
      <c r="B22" s="268"/>
      <c r="C22" s="276"/>
      <c r="D22" s="267"/>
      <c r="E22" s="267"/>
      <c r="F22" s="267"/>
      <c r="G22" s="267"/>
      <c r="H22" s="267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69" t="s">
        <v>120</v>
      </c>
      <c r="B23" s="197" t="s">
        <v>86</v>
      </c>
      <c r="C23" s="242" t="s">
        <v>102</v>
      </c>
      <c r="D23" s="243"/>
      <c r="E23" s="244" t="s">
        <v>103</v>
      </c>
      <c r="F23" s="245"/>
      <c r="G23" s="197" t="s">
        <v>87</v>
      </c>
      <c r="H23" s="197"/>
      <c r="I23" s="197" t="s">
        <v>88</v>
      </c>
      <c r="J23" s="197"/>
      <c r="K23" s="197"/>
      <c r="L23" s="197"/>
      <c r="M23" s="197" t="s">
        <v>89</v>
      </c>
      <c r="N23" s="197"/>
      <c r="O23" s="197"/>
      <c r="P23" s="196" t="s">
        <v>97</v>
      </c>
      <c r="Q23" s="197"/>
      <c r="R23" s="197"/>
      <c r="S23" s="197"/>
      <c r="T23" s="198"/>
      <c r="U23" s="116" t="s">
        <v>20</v>
      </c>
      <c r="V23" s="117"/>
      <c r="W23" s="118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70"/>
      <c r="B24" s="174"/>
      <c r="C24" s="249" t="s">
        <v>100</v>
      </c>
      <c r="D24" s="250"/>
      <c r="E24" s="251" t="s">
        <v>101</v>
      </c>
      <c r="F24" s="252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99"/>
      <c r="U24" s="119"/>
      <c r="V24" s="120"/>
      <c r="W24" s="121"/>
      <c r="X24" s="1"/>
      <c r="Y24" s="184" t="s">
        <v>98</v>
      </c>
      <c r="Z24" s="180"/>
      <c r="AA24" s="180"/>
      <c r="AB24" s="180"/>
      <c r="AC24" s="180"/>
      <c r="AD24" s="180"/>
      <c r="AE24" s="180"/>
      <c r="AF24" s="180"/>
      <c r="AG24" s="18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2">
        <v>1</v>
      </c>
      <c r="B25" s="271" t="s">
        <v>198</v>
      </c>
      <c r="C25" s="126" t="s">
        <v>226</v>
      </c>
      <c r="D25" s="127"/>
      <c r="E25" s="128" t="s">
        <v>227</v>
      </c>
      <c r="F25" s="129"/>
      <c r="G25" s="134">
        <v>6</v>
      </c>
      <c r="H25" s="139"/>
      <c r="I25" s="138" t="s">
        <v>252</v>
      </c>
      <c r="J25" s="135"/>
      <c r="K25" s="135"/>
      <c r="L25" s="139"/>
      <c r="M25" s="134">
        <v>516628843</v>
      </c>
      <c r="N25" s="135"/>
      <c r="O25" s="139"/>
      <c r="P25" s="134">
        <v>152</v>
      </c>
      <c r="Q25" s="135"/>
      <c r="R25" s="135"/>
      <c r="S25" s="135"/>
      <c r="T25" s="135"/>
      <c r="U25" s="109" t="s">
        <v>251</v>
      </c>
      <c r="V25" s="110"/>
      <c r="W25" s="111"/>
      <c r="X25" s="1"/>
      <c r="Y25" s="277">
        <v>20</v>
      </c>
      <c r="Z25" s="278"/>
      <c r="AA25" s="278"/>
      <c r="AB25" s="278"/>
      <c r="AC25" s="278"/>
      <c r="AD25" s="278"/>
      <c r="AE25" s="278"/>
      <c r="AF25" s="278"/>
      <c r="AG25" s="27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3"/>
      <c r="B26" s="125"/>
      <c r="C26" s="130" t="s">
        <v>199</v>
      </c>
      <c r="D26" s="131"/>
      <c r="E26" s="132" t="s">
        <v>200</v>
      </c>
      <c r="F26" s="133"/>
      <c r="G26" s="140"/>
      <c r="H26" s="142"/>
      <c r="I26" s="140"/>
      <c r="J26" s="141"/>
      <c r="K26" s="141"/>
      <c r="L26" s="142"/>
      <c r="M26" s="140"/>
      <c r="N26" s="141"/>
      <c r="O26" s="142"/>
      <c r="P26" s="140"/>
      <c r="Q26" s="141"/>
      <c r="R26" s="141"/>
      <c r="S26" s="141"/>
      <c r="T26" s="141"/>
      <c r="U26" s="112"/>
      <c r="V26" s="110"/>
      <c r="W26" s="111"/>
      <c r="X26" s="1"/>
      <c r="Y26" s="280"/>
      <c r="Z26" s="281"/>
      <c r="AA26" s="281"/>
      <c r="AB26" s="281"/>
      <c r="AC26" s="281"/>
      <c r="AD26" s="281"/>
      <c r="AE26" s="281"/>
      <c r="AF26" s="281"/>
      <c r="AG26" s="28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2">
        <v>2</v>
      </c>
      <c r="B27" s="271">
        <v>2</v>
      </c>
      <c r="C27" s="126" t="s">
        <v>228</v>
      </c>
      <c r="D27" s="127"/>
      <c r="E27" s="128" t="s">
        <v>229</v>
      </c>
      <c r="F27" s="129"/>
      <c r="G27" s="134">
        <v>6</v>
      </c>
      <c r="H27" s="139"/>
      <c r="I27" s="138" t="s">
        <v>253</v>
      </c>
      <c r="J27" s="135"/>
      <c r="K27" s="135"/>
      <c r="L27" s="139"/>
      <c r="M27" s="134">
        <v>519080937</v>
      </c>
      <c r="N27" s="135"/>
      <c r="O27" s="139"/>
      <c r="P27" s="134">
        <v>153</v>
      </c>
      <c r="Q27" s="135"/>
      <c r="R27" s="135"/>
      <c r="S27" s="135"/>
      <c r="T27" s="135"/>
      <c r="U27" s="109" t="s">
        <v>251</v>
      </c>
      <c r="V27" s="110"/>
      <c r="W27" s="11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3"/>
      <c r="B28" s="125"/>
      <c r="C28" s="130" t="s">
        <v>201</v>
      </c>
      <c r="D28" s="131"/>
      <c r="E28" s="132" t="s">
        <v>202</v>
      </c>
      <c r="F28" s="133"/>
      <c r="G28" s="140"/>
      <c r="H28" s="142"/>
      <c r="I28" s="140"/>
      <c r="J28" s="141"/>
      <c r="K28" s="141"/>
      <c r="L28" s="142"/>
      <c r="M28" s="140"/>
      <c r="N28" s="141"/>
      <c r="O28" s="142"/>
      <c r="P28" s="140"/>
      <c r="Q28" s="141"/>
      <c r="R28" s="141"/>
      <c r="S28" s="141"/>
      <c r="T28" s="141"/>
      <c r="U28" s="112"/>
      <c r="V28" s="110"/>
      <c r="W28" s="11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2">
        <v>3</v>
      </c>
      <c r="B29" s="124">
        <v>3</v>
      </c>
      <c r="C29" s="126" t="s">
        <v>230</v>
      </c>
      <c r="D29" s="127"/>
      <c r="E29" s="128" t="s">
        <v>231</v>
      </c>
      <c r="F29" s="129"/>
      <c r="G29" s="134">
        <v>6</v>
      </c>
      <c r="H29" s="139"/>
      <c r="I29" s="138" t="s">
        <v>254</v>
      </c>
      <c r="J29" s="135"/>
      <c r="K29" s="135"/>
      <c r="L29" s="139"/>
      <c r="M29" s="134">
        <v>518769376</v>
      </c>
      <c r="N29" s="135"/>
      <c r="O29" s="139"/>
      <c r="P29" s="134">
        <v>154</v>
      </c>
      <c r="Q29" s="135"/>
      <c r="R29" s="135"/>
      <c r="S29" s="135"/>
      <c r="T29" s="135"/>
      <c r="U29" s="109" t="s">
        <v>251</v>
      </c>
      <c r="V29" s="110"/>
      <c r="W29" s="11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3"/>
      <c r="B30" s="125"/>
      <c r="C30" s="130" t="s">
        <v>203</v>
      </c>
      <c r="D30" s="131"/>
      <c r="E30" s="132" t="s">
        <v>204</v>
      </c>
      <c r="F30" s="133"/>
      <c r="G30" s="140"/>
      <c r="H30" s="142"/>
      <c r="I30" s="140"/>
      <c r="J30" s="141"/>
      <c r="K30" s="141"/>
      <c r="L30" s="142"/>
      <c r="M30" s="140"/>
      <c r="N30" s="141"/>
      <c r="O30" s="142"/>
      <c r="P30" s="140"/>
      <c r="Q30" s="141"/>
      <c r="R30" s="141"/>
      <c r="S30" s="141"/>
      <c r="T30" s="141"/>
      <c r="U30" s="112"/>
      <c r="V30" s="110"/>
      <c r="W30" s="11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2">
        <v>4</v>
      </c>
      <c r="B31" s="124">
        <v>4</v>
      </c>
      <c r="C31" s="126" t="s">
        <v>232</v>
      </c>
      <c r="D31" s="127"/>
      <c r="E31" s="128" t="s">
        <v>233</v>
      </c>
      <c r="F31" s="129"/>
      <c r="G31" s="134">
        <v>5</v>
      </c>
      <c r="H31" s="139"/>
      <c r="I31" s="138" t="s">
        <v>255</v>
      </c>
      <c r="J31" s="135"/>
      <c r="K31" s="135"/>
      <c r="L31" s="139"/>
      <c r="M31" s="134">
        <v>518271268</v>
      </c>
      <c r="N31" s="135"/>
      <c r="O31" s="139"/>
      <c r="P31" s="134">
        <v>143</v>
      </c>
      <c r="Q31" s="135"/>
      <c r="R31" s="135"/>
      <c r="S31" s="135"/>
      <c r="T31" s="135"/>
      <c r="U31" s="109" t="s">
        <v>251</v>
      </c>
      <c r="V31" s="110"/>
      <c r="W31" s="11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3"/>
      <c r="B32" s="125"/>
      <c r="C32" s="130" t="s">
        <v>205</v>
      </c>
      <c r="D32" s="131"/>
      <c r="E32" s="132" t="s">
        <v>206</v>
      </c>
      <c r="F32" s="133"/>
      <c r="G32" s="140"/>
      <c r="H32" s="142"/>
      <c r="I32" s="140"/>
      <c r="J32" s="141"/>
      <c r="K32" s="141"/>
      <c r="L32" s="142"/>
      <c r="M32" s="140"/>
      <c r="N32" s="141"/>
      <c r="O32" s="142"/>
      <c r="P32" s="140"/>
      <c r="Q32" s="141"/>
      <c r="R32" s="141"/>
      <c r="S32" s="141"/>
      <c r="T32" s="141"/>
      <c r="U32" s="112"/>
      <c r="V32" s="110"/>
      <c r="W32" s="111"/>
      <c r="X32" s="1"/>
      <c r="Y32" s="184" t="s">
        <v>119</v>
      </c>
      <c r="Z32" s="180"/>
      <c r="AA32" s="180"/>
      <c r="AB32" s="180"/>
      <c r="AC32" s="180"/>
      <c r="AD32" s="180"/>
      <c r="AE32" s="180"/>
      <c r="AF32" s="180"/>
      <c r="AG32" s="18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2">
        <v>5</v>
      </c>
      <c r="B33" s="124">
        <v>5</v>
      </c>
      <c r="C33" s="126" t="s">
        <v>234</v>
      </c>
      <c r="D33" s="127"/>
      <c r="E33" s="128" t="s">
        <v>235</v>
      </c>
      <c r="F33" s="129"/>
      <c r="G33" s="134">
        <v>5</v>
      </c>
      <c r="H33" s="139"/>
      <c r="I33" s="138" t="s">
        <v>256</v>
      </c>
      <c r="J33" s="135"/>
      <c r="K33" s="135"/>
      <c r="L33" s="139"/>
      <c r="M33" s="134">
        <v>519783760</v>
      </c>
      <c r="N33" s="135"/>
      <c r="O33" s="139"/>
      <c r="P33" s="134">
        <v>148</v>
      </c>
      <c r="Q33" s="135"/>
      <c r="R33" s="135"/>
      <c r="S33" s="135"/>
      <c r="T33" s="135"/>
      <c r="U33" s="109" t="s">
        <v>251</v>
      </c>
      <c r="V33" s="110"/>
      <c r="W33" s="111"/>
      <c r="X33" s="1"/>
      <c r="Y33" s="186">
        <v>1</v>
      </c>
      <c r="Z33" s="135"/>
      <c r="AA33" s="135"/>
      <c r="AB33" s="135"/>
      <c r="AC33" s="135"/>
      <c r="AD33" s="135"/>
      <c r="AE33" s="135"/>
      <c r="AF33" s="135"/>
      <c r="AG33" s="18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3"/>
      <c r="B34" s="125"/>
      <c r="C34" s="130" t="s">
        <v>207</v>
      </c>
      <c r="D34" s="131"/>
      <c r="E34" s="132" t="s">
        <v>208</v>
      </c>
      <c r="F34" s="133"/>
      <c r="G34" s="140"/>
      <c r="H34" s="142"/>
      <c r="I34" s="140"/>
      <c r="J34" s="141"/>
      <c r="K34" s="141"/>
      <c r="L34" s="142"/>
      <c r="M34" s="140"/>
      <c r="N34" s="141"/>
      <c r="O34" s="142"/>
      <c r="P34" s="140"/>
      <c r="Q34" s="141"/>
      <c r="R34" s="141"/>
      <c r="S34" s="141"/>
      <c r="T34" s="141"/>
      <c r="U34" s="112"/>
      <c r="V34" s="110"/>
      <c r="W34" s="111"/>
      <c r="X34" s="1"/>
      <c r="Y34" s="188"/>
      <c r="Z34" s="146"/>
      <c r="AA34" s="146"/>
      <c r="AB34" s="146"/>
      <c r="AC34" s="146"/>
      <c r="AD34" s="146"/>
      <c r="AE34" s="146"/>
      <c r="AF34" s="146"/>
      <c r="AG34" s="18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2">
        <v>6</v>
      </c>
      <c r="B35" s="124">
        <v>6</v>
      </c>
      <c r="C35" s="126" t="s">
        <v>236</v>
      </c>
      <c r="D35" s="127"/>
      <c r="E35" s="128" t="s">
        <v>237</v>
      </c>
      <c r="F35" s="129"/>
      <c r="G35" s="134">
        <v>5</v>
      </c>
      <c r="H35" s="139"/>
      <c r="I35" s="138" t="s">
        <v>257</v>
      </c>
      <c r="J35" s="135"/>
      <c r="K35" s="135"/>
      <c r="L35" s="139"/>
      <c r="M35" s="134">
        <v>520254235</v>
      </c>
      <c r="N35" s="135"/>
      <c r="O35" s="139"/>
      <c r="P35" s="134">
        <v>149</v>
      </c>
      <c r="Q35" s="135"/>
      <c r="R35" s="135"/>
      <c r="S35" s="135"/>
      <c r="T35" s="135"/>
      <c r="U35" s="109" t="s">
        <v>251</v>
      </c>
      <c r="V35" s="110"/>
      <c r="W35" s="11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3"/>
      <c r="B36" s="125"/>
      <c r="C36" s="130" t="s">
        <v>209</v>
      </c>
      <c r="D36" s="131"/>
      <c r="E36" s="132" t="s">
        <v>210</v>
      </c>
      <c r="F36" s="133"/>
      <c r="G36" s="140"/>
      <c r="H36" s="142"/>
      <c r="I36" s="140"/>
      <c r="J36" s="141"/>
      <c r="K36" s="141"/>
      <c r="L36" s="142"/>
      <c r="M36" s="140"/>
      <c r="N36" s="141"/>
      <c r="O36" s="142"/>
      <c r="P36" s="140"/>
      <c r="Q36" s="141"/>
      <c r="R36" s="141"/>
      <c r="S36" s="141"/>
      <c r="T36" s="141"/>
      <c r="U36" s="112"/>
      <c r="V36" s="110"/>
      <c r="W36" s="11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2">
        <v>7</v>
      </c>
      <c r="B37" s="124">
        <v>7</v>
      </c>
      <c r="C37" s="126" t="s">
        <v>238</v>
      </c>
      <c r="D37" s="127"/>
      <c r="E37" s="128" t="s">
        <v>239</v>
      </c>
      <c r="F37" s="129"/>
      <c r="G37" s="134">
        <v>5</v>
      </c>
      <c r="H37" s="139"/>
      <c r="I37" s="138" t="s">
        <v>258</v>
      </c>
      <c r="J37" s="135"/>
      <c r="K37" s="135"/>
      <c r="L37" s="139"/>
      <c r="M37" s="134">
        <v>520716504</v>
      </c>
      <c r="N37" s="135"/>
      <c r="O37" s="139"/>
      <c r="P37" s="134">
        <v>141</v>
      </c>
      <c r="Q37" s="135"/>
      <c r="R37" s="135"/>
      <c r="S37" s="135"/>
      <c r="T37" s="135"/>
      <c r="U37" s="109" t="s">
        <v>251</v>
      </c>
      <c r="V37" s="110"/>
      <c r="W37" s="11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3"/>
      <c r="B38" s="125"/>
      <c r="C38" s="130" t="s">
        <v>211</v>
      </c>
      <c r="D38" s="131"/>
      <c r="E38" s="132" t="s">
        <v>212</v>
      </c>
      <c r="F38" s="133"/>
      <c r="G38" s="140"/>
      <c r="H38" s="142"/>
      <c r="I38" s="140"/>
      <c r="J38" s="141"/>
      <c r="K38" s="141"/>
      <c r="L38" s="142"/>
      <c r="M38" s="140"/>
      <c r="N38" s="141"/>
      <c r="O38" s="142"/>
      <c r="P38" s="140"/>
      <c r="Q38" s="141"/>
      <c r="R38" s="141"/>
      <c r="S38" s="141"/>
      <c r="T38" s="141"/>
      <c r="U38" s="112"/>
      <c r="V38" s="110"/>
      <c r="W38" s="11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2">
        <v>8</v>
      </c>
      <c r="B39" s="124">
        <v>8</v>
      </c>
      <c r="C39" s="126" t="s">
        <v>226</v>
      </c>
      <c r="D39" s="127"/>
      <c r="E39" s="128" t="s">
        <v>240</v>
      </c>
      <c r="F39" s="129"/>
      <c r="G39" s="134">
        <v>4</v>
      </c>
      <c r="H39" s="139"/>
      <c r="I39" s="138" t="s">
        <v>252</v>
      </c>
      <c r="J39" s="135"/>
      <c r="K39" s="135"/>
      <c r="L39" s="139"/>
      <c r="M39" s="134">
        <v>519783753</v>
      </c>
      <c r="N39" s="135"/>
      <c r="O39" s="139"/>
      <c r="P39" s="134">
        <v>149</v>
      </c>
      <c r="Q39" s="135"/>
      <c r="R39" s="135"/>
      <c r="S39" s="135"/>
      <c r="T39" s="135"/>
      <c r="U39" s="109" t="s">
        <v>251</v>
      </c>
      <c r="V39" s="110"/>
      <c r="W39" s="11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3"/>
      <c r="B40" s="125"/>
      <c r="C40" s="130" t="s">
        <v>199</v>
      </c>
      <c r="D40" s="131"/>
      <c r="E40" s="132" t="s">
        <v>213</v>
      </c>
      <c r="F40" s="133"/>
      <c r="G40" s="140"/>
      <c r="H40" s="142"/>
      <c r="I40" s="140"/>
      <c r="J40" s="141"/>
      <c r="K40" s="141"/>
      <c r="L40" s="142"/>
      <c r="M40" s="140"/>
      <c r="N40" s="141"/>
      <c r="O40" s="142"/>
      <c r="P40" s="140"/>
      <c r="Q40" s="141"/>
      <c r="R40" s="141"/>
      <c r="S40" s="141"/>
      <c r="T40" s="141"/>
      <c r="U40" s="112"/>
      <c r="V40" s="110"/>
      <c r="W40" s="11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2">
        <v>9</v>
      </c>
      <c r="B41" s="124">
        <v>9</v>
      </c>
      <c r="C41" s="126" t="s">
        <v>241</v>
      </c>
      <c r="D41" s="127"/>
      <c r="E41" s="128" t="s">
        <v>229</v>
      </c>
      <c r="F41" s="129"/>
      <c r="G41" s="134">
        <v>4</v>
      </c>
      <c r="H41" s="139"/>
      <c r="I41" s="138" t="s">
        <v>259</v>
      </c>
      <c r="J41" s="135"/>
      <c r="K41" s="135"/>
      <c r="L41" s="139"/>
      <c r="M41" s="134">
        <v>520893496</v>
      </c>
      <c r="N41" s="135"/>
      <c r="O41" s="139"/>
      <c r="P41" s="134">
        <v>142</v>
      </c>
      <c r="Q41" s="135"/>
      <c r="R41" s="135"/>
      <c r="S41" s="135"/>
      <c r="T41" s="135"/>
      <c r="U41" s="109" t="s">
        <v>251</v>
      </c>
      <c r="V41" s="110"/>
      <c r="W41" s="11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3"/>
      <c r="B42" s="125"/>
      <c r="C42" s="130" t="s">
        <v>214</v>
      </c>
      <c r="D42" s="131"/>
      <c r="E42" s="132" t="s">
        <v>215</v>
      </c>
      <c r="F42" s="133"/>
      <c r="G42" s="140"/>
      <c r="H42" s="142"/>
      <c r="I42" s="140"/>
      <c r="J42" s="141"/>
      <c r="K42" s="141"/>
      <c r="L42" s="142"/>
      <c r="M42" s="140"/>
      <c r="N42" s="141"/>
      <c r="O42" s="142"/>
      <c r="P42" s="140"/>
      <c r="Q42" s="141"/>
      <c r="R42" s="141"/>
      <c r="S42" s="141"/>
      <c r="T42" s="141"/>
      <c r="U42" s="112"/>
      <c r="V42" s="110"/>
      <c r="W42" s="11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2">
        <v>10</v>
      </c>
      <c r="B43" s="124">
        <v>10</v>
      </c>
      <c r="C43" s="126" t="s">
        <v>242</v>
      </c>
      <c r="D43" s="127"/>
      <c r="E43" s="128" t="s">
        <v>243</v>
      </c>
      <c r="F43" s="129"/>
      <c r="G43" s="134">
        <v>4</v>
      </c>
      <c r="H43" s="139"/>
      <c r="I43" s="138" t="s">
        <v>254</v>
      </c>
      <c r="J43" s="135"/>
      <c r="K43" s="135"/>
      <c r="L43" s="139"/>
      <c r="M43" s="134">
        <v>520893489</v>
      </c>
      <c r="N43" s="135"/>
      <c r="O43" s="139"/>
      <c r="P43" s="134">
        <v>143</v>
      </c>
      <c r="Q43" s="135"/>
      <c r="R43" s="135"/>
      <c r="S43" s="135"/>
      <c r="T43" s="135"/>
      <c r="U43" s="109" t="s">
        <v>251</v>
      </c>
      <c r="V43" s="110"/>
      <c r="W43" s="11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3"/>
      <c r="B44" s="125"/>
      <c r="C44" s="130" t="s">
        <v>216</v>
      </c>
      <c r="D44" s="131"/>
      <c r="E44" s="132" t="s">
        <v>217</v>
      </c>
      <c r="F44" s="133"/>
      <c r="G44" s="140"/>
      <c r="H44" s="142"/>
      <c r="I44" s="140"/>
      <c r="J44" s="141"/>
      <c r="K44" s="141"/>
      <c r="L44" s="142"/>
      <c r="M44" s="140"/>
      <c r="N44" s="141"/>
      <c r="O44" s="142"/>
      <c r="P44" s="140"/>
      <c r="Q44" s="141"/>
      <c r="R44" s="141"/>
      <c r="S44" s="141"/>
      <c r="T44" s="141"/>
      <c r="U44" s="112"/>
      <c r="V44" s="110"/>
      <c r="W44" s="11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2">
        <v>11</v>
      </c>
      <c r="B45" s="124">
        <v>11</v>
      </c>
      <c r="C45" s="126" t="s">
        <v>244</v>
      </c>
      <c r="D45" s="127"/>
      <c r="E45" s="128" t="s">
        <v>180</v>
      </c>
      <c r="F45" s="129"/>
      <c r="G45" s="134">
        <v>4</v>
      </c>
      <c r="H45" s="139"/>
      <c r="I45" s="138" t="s">
        <v>254</v>
      </c>
      <c r="J45" s="135"/>
      <c r="K45" s="135"/>
      <c r="L45" s="139"/>
      <c r="M45" s="134">
        <v>521894331</v>
      </c>
      <c r="N45" s="135"/>
      <c r="O45" s="139"/>
      <c r="P45" s="134">
        <v>131</v>
      </c>
      <c r="Q45" s="135"/>
      <c r="R45" s="135"/>
      <c r="S45" s="135"/>
      <c r="T45" s="135"/>
      <c r="U45" s="109" t="s">
        <v>251</v>
      </c>
      <c r="V45" s="110"/>
      <c r="W45" s="11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3"/>
      <c r="B46" s="125"/>
      <c r="C46" s="130" t="s">
        <v>218</v>
      </c>
      <c r="D46" s="131"/>
      <c r="E46" s="132" t="s">
        <v>219</v>
      </c>
      <c r="F46" s="133"/>
      <c r="G46" s="140"/>
      <c r="H46" s="142"/>
      <c r="I46" s="140"/>
      <c r="J46" s="141"/>
      <c r="K46" s="141"/>
      <c r="L46" s="142"/>
      <c r="M46" s="140"/>
      <c r="N46" s="141"/>
      <c r="O46" s="142"/>
      <c r="P46" s="140"/>
      <c r="Q46" s="141"/>
      <c r="R46" s="141"/>
      <c r="S46" s="141"/>
      <c r="T46" s="141"/>
      <c r="U46" s="112"/>
      <c r="V46" s="110"/>
      <c r="W46" s="11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2">
        <v>12</v>
      </c>
      <c r="B47" s="124">
        <v>12</v>
      </c>
      <c r="C47" s="126" t="s">
        <v>245</v>
      </c>
      <c r="D47" s="127"/>
      <c r="E47" s="128" t="s">
        <v>246</v>
      </c>
      <c r="F47" s="129"/>
      <c r="G47" s="134">
        <v>4</v>
      </c>
      <c r="H47" s="139"/>
      <c r="I47" s="138" t="s">
        <v>259</v>
      </c>
      <c r="J47" s="135"/>
      <c r="K47" s="135"/>
      <c r="L47" s="139"/>
      <c r="M47" s="134">
        <v>521894348</v>
      </c>
      <c r="N47" s="135"/>
      <c r="O47" s="139"/>
      <c r="P47" s="134">
        <v>138</v>
      </c>
      <c r="Q47" s="135"/>
      <c r="R47" s="135"/>
      <c r="S47" s="135"/>
      <c r="T47" s="135"/>
      <c r="U47" s="109" t="s">
        <v>251</v>
      </c>
      <c r="V47" s="110"/>
      <c r="W47" s="11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254"/>
      <c r="B48" s="125"/>
      <c r="C48" s="255" t="s">
        <v>220</v>
      </c>
      <c r="D48" s="256"/>
      <c r="E48" s="257" t="s">
        <v>221</v>
      </c>
      <c r="F48" s="258"/>
      <c r="G48" s="136"/>
      <c r="H48" s="253"/>
      <c r="I48" s="140"/>
      <c r="J48" s="141"/>
      <c r="K48" s="141"/>
      <c r="L48" s="142"/>
      <c r="M48" s="136"/>
      <c r="N48" s="137"/>
      <c r="O48" s="253"/>
      <c r="P48" s="136"/>
      <c r="Q48" s="137"/>
      <c r="R48" s="137"/>
      <c r="S48" s="137"/>
      <c r="T48" s="137"/>
      <c r="U48" s="112"/>
      <c r="V48" s="110"/>
      <c r="W48" s="11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43">
        <v>13</v>
      </c>
      <c r="B49" s="124">
        <v>13</v>
      </c>
      <c r="C49" s="126" t="s">
        <v>247</v>
      </c>
      <c r="D49" s="127"/>
      <c r="E49" s="128" t="s">
        <v>248</v>
      </c>
      <c r="F49" s="129"/>
      <c r="G49" s="134">
        <v>4</v>
      </c>
      <c r="H49" s="139"/>
      <c r="I49" s="138" t="s">
        <v>260</v>
      </c>
      <c r="J49" s="135"/>
      <c r="K49" s="135"/>
      <c r="L49" s="139"/>
      <c r="M49" s="134">
        <v>521894324</v>
      </c>
      <c r="N49" s="135"/>
      <c r="O49" s="139"/>
      <c r="P49" s="134">
        <v>153</v>
      </c>
      <c r="Q49" s="135"/>
      <c r="R49" s="135"/>
      <c r="S49" s="135"/>
      <c r="T49" s="139"/>
      <c r="U49" s="109" t="s">
        <v>251</v>
      </c>
      <c r="V49" s="110"/>
      <c r="W49" s="11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43"/>
      <c r="B50" s="125"/>
      <c r="C50" s="130" t="s">
        <v>222</v>
      </c>
      <c r="D50" s="131"/>
      <c r="E50" s="132" t="s">
        <v>223</v>
      </c>
      <c r="F50" s="133"/>
      <c r="G50" s="140"/>
      <c r="H50" s="142"/>
      <c r="I50" s="140"/>
      <c r="J50" s="141"/>
      <c r="K50" s="141"/>
      <c r="L50" s="142"/>
      <c r="M50" s="140"/>
      <c r="N50" s="141"/>
      <c r="O50" s="142"/>
      <c r="P50" s="140"/>
      <c r="Q50" s="141"/>
      <c r="R50" s="141"/>
      <c r="S50" s="141"/>
      <c r="T50" s="142"/>
      <c r="U50" s="112"/>
      <c r="V50" s="110"/>
      <c r="W50" s="11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43">
        <v>14</v>
      </c>
      <c r="B51" s="124">
        <v>14</v>
      </c>
      <c r="C51" s="126" t="s">
        <v>249</v>
      </c>
      <c r="D51" s="127"/>
      <c r="E51" s="128" t="s">
        <v>250</v>
      </c>
      <c r="F51" s="129"/>
      <c r="G51" s="134">
        <v>4</v>
      </c>
      <c r="H51" s="139"/>
      <c r="I51" s="138" t="s">
        <v>261</v>
      </c>
      <c r="J51" s="135"/>
      <c r="K51" s="135"/>
      <c r="L51" s="139"/>
      <c r="M51" s="134">
        <v>519783777</v>
      </c>
      <c r="N51" s="135"/>
      <c r="O51" s="139"/>
      <c r="P51" s="134">
        <v>137</v>
      </c>
      <c r="Q51" s="135"/>
      <c r="R51" s="135"/>
      <c r="S51" s="135"/>
      <c r="T51" s="135"/>
      <c r="U51" s="109" t="s">
        <v>251</v>
      </c>
      <c r="V51" s="110"/>
      <c r="W51" s="11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47"/>
      <c r="B52" s="148"/>
      <c r="C52" s="149" t="s">
        <v>224</v>
      </c>
      <c r="D52" s="150"/>
      <c r="E52" s="151" t="s">
        <v>225</v>
      </c>
      <c r="F52" s="152"/>
      <c r="G52" s="144"/>
      <c r="H52" s="145"/>
      <c r="I52" s="144"/>
      <c r="J52" s="146"/>
      <c r="K52" s="146"/>
      <c r="L52" s="145"/>
      <c r="M52" s="144"/>
      <c r="N52" s="146"/>
      <c r="O52" s="145"/>
      <c r="P52" s="144"/>
      <c r="Q52" s="146"/>
      <c r="R52" s="146"/>
      <c r="S52" s="146"/>
      <c r="T52" s="146"/>
      <c r="U52" s="113"/>
      <c r="V52" s="114"/>
      <c r="W52" s="115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38" t="s">
        <v>99</v>
      </c>
      <c r="B54" s="239"/>
      <c r="C54" s="239"/>
      <c r="D54" s="239"/>
      <c r="E54" s="239"/>
      <c r="F54" s="239"/>
      <c r="G54" s="239"/>
      <c r="H54" s="239"/>
      <c r="I54" s="239"/>
      <c r="J54" s="239"/>
      <c r="K54" s="239"/>
      <c r="L54" s="239"/>
      <c r="M54" s="239"/>
      <c r="N54" s="239"/>
      <c r="O54" s="239"/>
      <c r="P54" s="239"/>
      <c r="Q54" s="239"/>
      <c r="R54" s="239"/>
      <c r="S54" s="239"/>
      <c r="T54" s="240"/>
      <c r="U54" s="2"/>
      <c r="V54" s="231" t="s">
        <v>110</v>
      </c>
      <c r="W54" s="232"/>
      <c r="X54" s="232"/>
      <c r="Y54" s="232"/>
      <c r="Z54" s="232"/>
      <c r="AA54" s="232"/>
      <c r="AB54" s="232"/>
      <c r="AC54" s="232"/>
      <c r="AD54" s="232"/>
      <c r="AE54" s="232"/>
      <c r="AF54" s="233"/>
      <c r="AG54" s="234"/>
      <c r="AH54" s="234"/>
      <c r="AI54" s="234"/>
      <c r="AJ54" s="23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46" t="s">
        <v>262</v>
      </c>
      <c r="B55" s="247"/>
      <c r="C55" s="247"/>
      <c r="D55" s="247"/>
      <c r="E55" s="247"/>
      <c r="F55" s="247"/>
      <c r="G55" s="247"/>
      <c r="H55" s="247"/>
      <c r="I55" s="247"/>
      <c r="J55" s="247"/>
      <c r="K55" s="247"/>
      <c r="L55" s="247"/>
      <c r="M55" s="247"/>
      <c r="N55" s="247"/>
      <c r="O55" s="247"/>
      <c r="P55" s="247"/>
      <c r="Q55" s="247"/>
      <c r="R55" s="247"/>
      <c r="S55" s="247"/>
      <c r="T55" s="248"/>
      <c r="U55" s="2"/>
      <c r="V55" s="100">
        <f>LEN(A55)</f>
        <v>110</v>
      </c>
      <c r="W55" s="101"/>
      <c r="X55" s="101"/>
      <c r="Y55" s="101"/>
      <c r="Z55" s="101"/>
      <c r="AA55" s="101"/>
      <c r="AB55" s="101"/>
      <c r="AC55" s="101"/>
      <c r="AD55" s="101"/>
      <c r="AE55" s="101"/>
      <c r="AF55" s="10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  <mergeCell ref="C39:D39"/>
    <mergeCell ref="E39:F39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E13:F13"/>
    <mergeCell ref="A17:B18"/>
    <mergeCell ref="A19:B20"/>
    <mergeCell ref="A31:A32"/>
    <mergeCell ref="B31:B32"/>
    <mergeCell ref="G31:H32"/>
    <mergeCell ref="G29:H30"/>
    <mergeCell ref="A15:B16"/>
    <mergeCell ref="C21:D22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A27:A28"/>
    <mergeCell ref="E21:F22"/>
    <mergeCell ref="A21:B22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G21:H22"/>
    <mergeCell ref="I29:L30"/>
    <mergeCell ref="M29:O30"/>
    <mergeCell ref="C30:D30"/>
    <mergeCell ref="E14:F14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G13:O1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H52 M49:T52 I51:L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hyperlinks>
    <hyperlink ref="J15" r:id="rId1" xr:uid="{F3C20601-8FA9-4B0A-8C5F-2A9649C46712}"/>
  </hyperlinks>
  <pageMargins left="0.41" right="0.4" top="0.57999999999999996" bottom="0.57999999999999996" header="0.3" footer="0.3"/>
  <pageSetup paperSize="9" scale="64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A627-8F1D-44E0-AFB1-1B10E28984A3}">
  <sheetPr>
    <tabColor theme="6"/>
  </sheetPr>
  <dimension ref="A1:BG68"/>
  <sheetViews>
    <sheetView zoomScaleNormal="100" zoomScaleSheetLayoutView="100" workbookViewId="0">
      <selection activeCell="AS1" sqref="AS1:BE1"/>
    </sheetView>
  </sheetViews>
  <sheetFormatPr defaultColWidth="1.625" defaultRowHeight="13.5"/>
  <cols>
    <col min="1" max="10" width="1.625" style="54"/>
    <col min="11" max="11" width="2.5" style="54" bestFit="1" customWidth="1"/>
    <col min="12" max="13" width="1.625" style="54"/>
    <col min="14" max="14" width="3.5" style="54" customWidth="1"/>
    <col min="15" max="17" width="1.625" style="54"/>
    <col min="18" max="18" width="1.625" style="54" customWidth="1"/>
    <col min="19" max="20" width="1.625" style="54"/>
    <col min="21" max="21" width="1.625" style="54" customWidth="1"/>
    <col min="22" max="22" width="1.5" style="54" customWidth="1"/>
    <col min="23" max="23" width="1.625" style="54" hidden="1" customWidth="1"/>
    <col min="24" max="27" width="1.625" style="54"/>
    <col min="28" max="28" width="2.125" style="54" customWidth="1"/>
    <col min="29" max="38" width="1.625" style="54"/>
    <col min="39" max="39" width="2.125" style="54" customWidth="1"/>
    <col min="40" max="47" width="1.625" style="54"/>
    <col min="48" max="48" width="1.625" style="54" customWidth="1"/>
    <col min="49" max="49" width="2.125" style="54" customWidth="1"/>
    <col min="50" max="50" width="5.125" style="54" customWidth="1"/>
    <col min="51" max="51" width="0.125" style="54" customWidth="1"/>
    <col min="52" max="52" width="1.625" style="54" hidden="1" customWidth="1"/>
    <col min="53" max="54" width="1.625" style="54"/>
    <col min="55" max="55" width="2.125" style="54" customWidth="1"/>
    <col min="56" max="56" width="1.625" style="54" customWidth="1"/>
    <col min="57" max="57" width="2" style="54" customWidth="1"/>
    <col min="58" max="58" width="1.625" style="54" hidden="1" customWidth="1"/>
    <col min="59" max="16384" width="1.625" style="54"/>
  </cols>
  <sheetData>
    <row r="1" spans="1:59">
      <c r="A1" s="485" t="s">
        <v>131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  <c r="V1" s="485"/>
      <c r="W1" s="485"/>
      <c r="X1" s="485"/>
      <c r="Y1" s="485"/>
      <c r="Z1" s="485"/>
      <c r="AA1" s="485"/>
      <c r="AB1" s="485"/>
      <c r="AC1" s="485"/>
      <c r="AD1" s="485"/>
      <c r="AE1" s="485"/>
      <c r="AF1" s="485"/>
      <c r="AG1" s="485"/>
      <c r="AH1" s="485"/>
      <c r="AI1" s="485"/>
      <c r="AJ1" s="485"/>
      <c r="AK1" s="485"/>
      <c r="AL1" s="485"/>
      <c r="AM1" s="485"/>
      <c r="AN1" s="485"/>
      <c r="AO1" s="485"/>
      <c r="AP1" s="485"/>
      <c r="AQ1" s="485"/>
      <c r="AR1" s="485"/>
      <c r="AS1" s="486" t="s">
        <v>167</v>
      </c>
      <c r="AT1" s="486"/>
      <c r="AU1" s="486"/>
      <c r="AV1" s="486"/>
      <c r="AW1" s="486"/>
      <c r="AX1" s="486"/>
      <c r="AY1" s="486"/>
      <c r="AZ1" s="486"/>
      <c r="BA1" s="486"/>
      <c r="BB1" s="486"/>
      <c r="BC1" s="486"/>
      <c r="BD1" s="486"/>
      <c r="BE1" s="486"/>
    </row>
    <row r="2" spans="1:59">
      <c r="A2" s="485"/>
      <c r="B2" s="485"/>
      <c r="C2" s="485"/>
      <c r="D2" s="485"/>
      <c r="E2" s="485"/>
      <c r="F2" s="485"/>
      <c r="G2" s="485"/>
      <c r="H2" s="485"/>
      <c r="I2" s="485"/>
      <c r="J2" s="485"/>
      <c r="K2" s="485"/>
      <c r="L2" s="485"/>
      <c r="M2" s="485"/>
      <c r="N2" s="485"/>
      <c r="O2" s="485"/>
      <c r="P2" s="485"/>
      <c r="Q2" s="485"/>
      <c r="R2" s="485"/>
      <c r="S2" s="485"/>
      <c r="T2" s="485"/>
      <c r="U2" s="485"/>
      <c r="V2" s="485"/>
      <c r="W2" s="485"/>
      <c r="X2" s="485"/>
      <c r="Y2" s="485"/>
      <c r="Z2" s="485"/>
      <c r="AA2" s="485"/>
      <c r="AB2" s="485"/>
      <c r="AC2" s="485"/>
      <c r="AD2" s="485"/>
      <c r="AE2" s="485"/>
      <c r="AF2" s="485"/>
      <c r="AG2" s="485"/>
      <c r="AH2" s="485"/>
      <c r="AI2" s="485"/>
      <c r="AJ2" s="485"/>
      <c r="AK2" s="485"/>
      <c r="AL2" s="485"/>
      <c r="AM2" s="485"/>
      <c r="AN2" s="485"/>
      <c r="AO2" s="485"/>
      <c r="AP2" s="485"/>
      <c r="AQ2" s="485"/>
      <c r="AR2" s="485"/>
    </row>
    <row r="3" spans="1:59" ht="9.75" customHeight="1">
      <c r="A3" s="485"/>
      <c r="B3" s="485"/>
      <c r="C3" s="485"/>
      <c r="D3" s="485"/>
      <c r="E3" s="485"/>
      <c r="F3" s="485"/>
      <c r="G3" s="485"/>
      <c r="H3" s="485"/>
      <c r="I3" s="485"/>
      <c r="J3" s="485"/>
      <c r="K3" s="485"/>
      <c r="L3" s="485"/>
      <c r="M3" s="485"/>
      <c r="N3" s="485"/>
      <c r="O3" s="485"/>
      <c r="P3" s="485"/>
      <c r="Q3" s="485"/>
      <c r="R3" s="485"/>
      <c r="S3" s="485"/>
      <c r="T3" s="485"/>
      <c r="U3" s="485"/>
      <c r="V3" s="485"/>
      <c r="W3" s="485"/>
      <c r="X3" s="485"/>
      <c r="Y3" s="485"/>
      <c r="Z3" s="485"/>
      <c r="AA3" s="485"/>
      <c r="AB3" s="485"/>
      <c r="AC3" s="485"/>
      <c r="AD3" s="485"/>
      <c r="AE3" s="485"/>
      <c r="AF3" s="485"/>
      <c r="AG3" s="485"/>
      <c r="AH3" s="485"/>
      <c r="AI3" s="485"/>
      <c r="AJ3" s="485"/>
      <c r="AK3" s="485"/>
      <c r="AL3" s="485"/>
      <c r="AM3" s="485"/>
      <c r="AN3" s="485"/>
      <c r="AO3" s="485"/>
      <c r="AP3" s="485"/>
      <c r="AQ3" s="485"/>
      <c r="AR3" s="485"/>
    </row>
    <row r="4" spans="1:59" ht="12" customHeight="1"/>
    <row r="5" spans="1:59" ht="28.5">
      <c r="A5" s="55"/>
      <c r="B5" s="487" t="s">
        <v>132</v>
      </c>
      <c r="C5" s="487"/>
      <c r="D5" s="487"/>
      <c r="E5" s="487"/>
      <c r="F5" s="487"/>
      <c r="G5" s="487"/>
      <c r="H5" s="487"/>
      <c r="I5" s="487"/>
      <c r="J5" s="487"/>
      <c r="K5" s="487"/>
      <c r="L5" s="487"/>
      <c r="M5" s="487"/>
      <c r="N5" s="487"/>
      <c r="O5" s="487"/>
      <c r="P5" s="487"/>
      <c r="Q5" s="487"/>
      <c r="R5" s="487"/>
      <c r="S5" s="487"/>
      <c r="T5" s="487"/>
      <c r="U5" s="487"/>
      <c r="V5" s="487"/>
      <c r="W5" s="487"/>
      <c r="X5" s="487"/>
      <c r="Y5" s="487"/>
      <c r="Z5" s="487"/>
      <c r="AA5" s="487"/>
      <c r="AB5" s="487"/>
      <c r="AC5" s="487"/>
      <c r="AD5" s="487"/>
      <c r="AE5" s="487"/>
      <c r="AF5" s="487"/>
      <c r="AG5" s="487"/>
      <c r="AH5" s="487"/>
      <c r="AI5" s="487"/>
      <c r="AJ5" s="487"/>
      <c r="AK5" s="487"/>
      <c r="AL5" s="487"/>
      <c r="AM5" s="487"/>
      <c r="AN5" s="487"/>
      <c r="AO5" s="487"/>
      <c r="AP5" s="487"/>
      <c r="AQ5" s="487"/>
      <c r="AR5" s="487"/>
      <c r="AS5" s="487"/>
      <c r="AT5" s="487"/>
      <c r="AU5" s="487"/>
      <c r="AV5" s="487"/>
      <c r="AW5" s="487"/>
      <c r="AX5" s="487"/>
      <c r="AY5" s="487"/>
      <c r="AZ5" s="487"/>
      <c r="BA5" s="487"/>
      <c r="BB5" s="487"/>
      <c r="BC5" s="487"/>
      <c r="BD5" s="487"/>
      <c r="BE5" s="487"/>
      <c r="BF5" s="55"/>
      <c r="BG5" s="55"/>
    </row>
    <row r="6" spans="1:59" ht="11.25" customHeight="1">
      <c r="B6" s="56" t="s">
        <v>133</v>
      </c>
    </row>
    <row r="7" spans="1:59" ht="12.75" customHeight="1">
      <c r="B7" s="488" t="str">
        <f>IF(入力!AE3="","",入力!AE3)</f>
        <v>東京都</v>
      </c>
      <c r="C7" s="489"/>
      <c r="D7" s="489"/>
      <c r="E7" s="489"/>
      <c r="F7" s="489"/>
      <c r="G7" s="489"/>
      <c r="H7" s="489"/>
      <c r="I7" s="489"/>
      <c r="J7" s="489"/>
      <c r="K7" s="489"/>
      <c r="L7" s="489"/>
      <c r="M7" s="489"/>
      <c r="N7" s="489"/>
      <c r="O7" s="489"/>
      <c r="P7" s="490"/>
      <c r="R7" s="54" t="s">
        <v>170</v>
      </c>
      <c r="AW7" s="57"/>
      <c r="AX7" s="497" t="str">
        <f>IF(入力!J3="","",入力!J3)</f>
        <v>女子</v>
      </c>
      <c r="AY7" s="498"/>
      <c r="AZ7" s="498"/>
      <c r="BA7" s="498"/>
      <c r="BB7" s="498"/>
      <c r="BC7" s="498"/>
      <c r="BD7" s="498"/>
      <c r="BE7" s="499"/>
      <c r="BF7" s="57"/>
    </row>
    <row r="8" spans="1:59" ht="13.5" customHeight="1">
      <c r="B8" s="491"/>
      <c r="C8" s="492"/>
      <c r="D8" s="492"/>
      <c r="E8" s="492"/>
      <c r="F8" s="492"/>
      <c r="G8" s="492"/>
      <c r="H8" s="492"/>
      <c r="I8" s="492"/>
      <c r="J8" s="492"/>
      <c r="K8" s="492"/>
      <c r="L8" s="492"/>
      <c r="M8" s="492"/>
      <c r="N8" s="492"/>
      <c r="O8" s="492"/>
      <c r="P8" s="493"/>
      <c r="R8" s="54" t="s">
        <v>169</v>
      </c>
      <c r="AX8" s="500"/>
      <c r="AY8" s="501"/>
      <c r="AZ8" s="501"/>
      <c r="BA8" s="501"/>
      <c r="BB8" s="501"/>
      <c r="BC8" s="501"/>
      <c r="BD8" s="501"/>
      <c r="BE8" s="502"/>
    </row>
    <row r="9" spans="1:59" ht="7.35" customHeight="1">
      <c r="B9" s="494"/>
      <c r="C9" s="495"/>
      <c r="D9" s="495"/>
      <c r="E9" s="495"/>
      <c r="F9" s="495"/>
      <c r="G9" s="495"/>
      <c r="H9" s="495"/>
      <c r="I9" s="495"/>
      <c r="J9" s="495"/>
      <c r="K9" s="495"/>
      <c r="L9" s="495"/>
      <c r="M9" s="495"/>
      <c r="N9" s="495"/>
      <c r="O9" s="495"/>
      <c r="P9" s="496"/>
      <c r="AX9" s="503"/>
      <c r="AY9" s="504"/>
      <c r="AZ9" s="504"/>
      <c r="BA9" s="504"/>
      <c r="BB9" s="504"/>
      <c r="BC9" s="504"/>
      <c r="BD9" s="504"/>
      <c r="BE9" s="505"/>
    </row>
    <row r="10" spans="1:59" ht="6" customHeight="1"/>
    <row r="11" spans="1:59" ht="5.25" customHeight="1">
      <c r="F11" s="58"/>
      <c r="G11" s="528">
        <v>38</v>
      </c>
      <c r="H11" s="529"/>
      <c r="I11" s="530"/>
      <c r="J11" s="58"/>
    </row>
    <row r="12" spans="1:59" ht="12" customHeight="1">
      <c r="E12" s="58" t="s">
        <v>134</v>
      </c>
      <c r="F12" s="58"/>
      <c r="G12" s="531"/>
      <c r="H12" s="532"/>
      <c r="I12" s="533"/>
      <c r="J12" s="58" t="s">
        <v>135</v>
      </c>
      <c r="K12" s="60"/>
      <c r="L12" s="60"/>
      <c r="M12" s="60"/>
      <c r="P12" s="61"/>
    </row>
    <row r="13" spans="1:59" ht="5.25" customHeight="1">
      <c r="E13" s="58"/>
      <c r="F13" s="58"/>
      <c r="G13" s="451"/>
      <c r="H13" s="452"/>
      <c r="I13" s="453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534" t="s">
        <v>136</v>
      </c>
      <c r="C15" s="470"/>
      <c r="D15" s="470"/>
      <c r="E15" s="470"/>
      <c r="F15" s="535"/>
      <c r="G15" s="539" t="str">
        <f>IF(入力!C2="","",入力!C2)</f>
        <v>フジハシ　ジェイブイシイ</v>
      </c>
      <c r="H15" s="540"/>
      <c r="I15" s="540"/>
      <c r="J15" s="540"/>
      <c r="K15" s="540"/>
      <c r="L15" s="540"/>
      <c r="M15" s="540"/>
      <c r="N15" s="540"/>
      <c r="O15" s="540"/>
      <c r="P15" s="540"/>
      <c r="Q15" s="540"/>
      <c r="R15" s="540"/>
      <c r="S15" s="540"/>
      <c r="T15" s="540"/>
      <c r="U15" s="540"/>
      <c r="V15" s="540"/>
      <c r="W15" s="541"/>
      <c r="X15" s="542" t="s">
        <v>137</v>
      </c>
      <c r="Y15" s="543"/>
      <c r="Z15" s="543"/>
      <c r="AA15" s="543"/>
      <c r="AB15" s="543"/>
      <c r="AC15" s="543"/>
      <c r="AD15" s="543"/>
      <c r="AE15" s="543"/>
      <c r="AF15" s="543"/>
      <c r="AG15" s="543"/>
      <c r="AH15" s="543"/>
      <c r="AI15" s="534" t="s">
        <v>138</v>
      </c>
      <c r="AJ15" s="470"/>
      <c r="AK15" s="470"/>
      <c r="AL15" s="470"/>
      <c r="AM15" s="546" t="str">
        <f>IF(入力!P3="","",入力!P3)</f>
        <v>青梅市</v>
      </c>
      <c r="AN15" s="547"/>
      <c r="AO15" s="547"/>
      <c r="AP15" s="547"/>
      <c r="AQ15" s="547"/>
      <c r="AR15" s="547"/>
      <c r="AS15" s="547"/>
      <c r="AT15" s="548"/>
      <c r="AU15" s="463" t="s">
        <v>139</v>
      </c>
      <c r="AV15" s="396"/>
      <c r="AW15" s="396"/>
      <c r="AX15" s="397"/>
      <c r="AY15" s="509"/>
      <c r="AZ15" s="510"/>
      <c r="BA15" s="510"/>
      <c r="BB15" s="510"/>
      <c r="BC15" s="510"/>
      <c r="BD15" s="510"/>
      <c r="BE15" s="513" t="s">
        <v>140</v>
      </c>
    </row>
    <row r="16" spans="1:59" ht="17.100000000000001" customHeight="1">
      <c r="B16" s="536"/>
      <c r="C16" s="537"/>
      <c r="D16" s="537"/>
      <c r="E16" s="537"/>
      <c r="F16" s="538"/>
      <c r="G16" s="515" t="str">
        <f>IF(入力!C3="","",入力!C3)</f>
        <v>藤橋ＪＶＣ</v>
      </c>
      <c r="H16" s="516"/>
      <c r="I16" s="516"/>
      <c r="J16" s="516"/>
      <c r="K16" s="516"/>
      <c r="L16" s="516"/>
      <c r="M16" s="516"/>
      <c r="N16" s="516"/>
      <c r="O16" s="516"/>
      <c r="P16" s="516"/>
      <c r="Q16" s="516"/>
      <c r="R16" s="516"/>
      <c r="S16" s="516"/>
      <c r="T16" s="516"/>
      <c r="U16" s="516"/>
      <c r="V16" s="516"/>
      <c r="W16" s="517"/>
      <c r="X16" s="521">
        <f>IF(入力!C4="","",入力!C4)</f>
        <v>430394124</v>
      </c>
      <c r="Y16" s="522"/>
      <c r="Z16" s="522"/>
      <c r="AA16" s="522"/>
      <c r="AB16" s="522"/>
      <c r="AC16" s="522"/>
      <c r="AD16" s="522"/>
      <c r="AE16" s="522"/>
      <c r="AF16" s="522"/>
      <c r="AG16" s="522"/>
      <c r="AH16" s="523"/>
      <c r="AI16" s="536"/>
      <c r="AJ16" s="537"/>
      <c r="AK16" s="537"/>
      <c r="AL16" s="537"/>
      <c r="AM16" s="549"/>
      <c r="AN16" s="550"/>
      <c r="AO16" s="550"/>
      <c r="AP16" s="550"/>
      <c r="AQ16" s="550"/>
      <c r="AR16" s="550"/>
      <c r="AS16" s="550"/>
      <c r="AT16" s="551"/>
      <c r="AU16" s="506"/>
      <c r="AV16" s="507"/>
      <c r="AW16" s="507"/>
      <c r="AX16" s="508"/>
      <c r="AY16" s="511"/>
      <c r="AZ16" s="512"/>
      <c r="BA16" s="512"/>
      <c r="BB16" s="512"/>
      <c r="BC16" s="512"/>
      <c r="BD16" s="512"/>
      <c r="BE16" s="514"/>
    </row>
    <row r="17" spans="2:59" ht="17.100000000000001" customHeight="1" thickBot="1">
      <c r="B17" s="536"/>
      <c r="C17" s="537"/>
      <c r="D17" s="537"/>
      <c r="E17" s="537"/>
      <c r="F17" s="538"/>
      <c r="G17" s="518"/>
      <c r="H17" s="519"/>
      <c r="I17" s="519"/>
      <c r="J17" s="519"/>
      <c r="K17" s="519"/>
      <c r="L17" s="519"/>
      <c r="M17" s="519"/>
      <c r="N17" s="519"/>
      <c r="O17" s="519"/>
      <c r="P17" s="519"/>
      <c r="Q17" s="519"/>
      <c r="R17" s="519"/>
      <c r="S17" s="519"/>
      <c r="T17" s="519"/>
      <c r="U17" s="519"/>
      <c r="V17" s="519"/>
      <c r="W17" s="520"/>
      <c r="X17" s="524" t="str">
        <f>IF(入力!C5="","",入力!C5)</f>
        <v/>
      </c>
      <c r="Y17" s="420"/>
      <c r="Z17" s="420"/>
      <c r="AA17" s="420"/>
      <c r="AB17" s="420"/>
      <c r="AC17" s="420"/>
      <c r="AD17" s="420"/>
      <c r="AE17" s="420"/>
      <c r="AF17" s="420"/>
      <c r="AG17" s="420"/>
      <c r="AH17" s="525"/>
      <c r="AI17" s="544"/>
      <c r="AJ17" s="545"/>
      <c r="AK17" s="545"/>
      <c r="AL17" s="545"/>
      <c r="AM17" s="552"/>
      <c r="AN17" s="553"/>
      <c r="AO17" s="553"/>
      <c r="AP17" s="553"/>
      <c r="AQ17" s="553"/>
      <c r="AR17" s="553"/>
      <c r="AS17" s="553"/>
      <c r="AT17" s="554"/>
      <c r="AU17" s="401"/>
      <c r="AV17" s="402"/>
      <c r="AW17" s="402"/>
      <c r="AX17" s="403"/>
      <c r="AY17" s="526"/>
      <c r="AZ17" s="527"/>
      <c r="BA17" s="527"/>
      <c r="BB17" s="527"/>
      <c r="BC17" s="527"/>
      <c r="BD17" s="527"/>
      <c r="BE17" s="64" t="s">
        <v>141</v>
      </c>
    </row>
    <row r="18" spans="2:59" ht="15" customHeight="1">
      <c r="B18" s="482"/>
      <c r="C18" s="483"/>
      <c r="D18" s="483"/>
      <c r="E18" s="483"/>
      <c r="F18" s="483"/>
      <c r="G18" s="483"/>
      <c r="H18" s="483"/>
      <c r="I18" s="483"/>
      <c r="J18" s="483"/>
      <c r="K18" s="483"/>
      <c r="L18" s="483"/>
      <c r="M18" s="483"/>
      <c r="N18" s="376" t="s">
        <v>142</v>
      </c>
      <c r="O18" s="376"/>
      <c r="P18" s="376"/>
      <c r="Q18" s="376"/>
      <c r="R18" s="376"/>
      <c r="S18" s="376"/>
      <c r="T18" s="376"/>
      <c r="U18" s="376"/>
      <c r="V18" s="376"/>
      <c r="W18" s="376"/>
      <c r="X18" s="376"/>
      <c r="Y18" s="376"/>
      <c r="Z18" s="376"/>
      <c r="AA18" s="376"/>
      <c r="AB18" s="376"/>
      <c r="AC18" s="458" t="s">
        <v>143</v>
      </c>
      <c r="AD18" s="458"/>
      <c r="AE18" s="458"/>
      <c r="AF18" s="458"/>
      <c r="AG18" s="458"/>
      <c r="AH18" s="458"/>
      <c r="AI18" s="458"/>
      <c r="AJ18" s="458"/>
      <c r="AK18" s="458"/>
      <c r="AL18" s="458"/>
      <c r="AM18" s="458"/>
      <c r="AN18" s="458"/>
      <c r="AO18" s="458"/>
      <c r="AP18" s="458"/>
      <c r="AQ18" s="458"/>
      <c r="AR18" s="458" t="s">
        <v>79</v>
      </c>
      <c r="AS18" s="458"/>
      <c r="AT18" s="458"/>
      <c r="AU18" s="458"/>
      <c r="AV18" s="458"/>
      <c r="AW18" s="458"/>
      <c r="AX18" s="458"/>
      <c r="AY18" s="458"/>
      <c r="AZ18" s="458"/>
      <c r="BA18" s="458"/>
      <c r="BB18" s="458"/>
      <c r="BC18" s="458"/>
      <c r="BD18" s="458"/>
      <c r="BE18" s="484"/>
    </row>
    <row r="19" spans="2:59" ht="14.45" customHeight="1">
      <c r="B19" s="474" t="s">
        <v>144</v>
      </c>
      <c r="C19" s="399"/>
      <c r="D19" s="399"/>
      <c r="E19" s="399"/>
      <c r="F19" s="399"/>
      <c r="G19" s="399"/>
      <c r="H19" s="399"/>
      <c r="I19" s="399"/>
      <c r="J19" s="399"/>
      <c r="K19" s="399"/>
      <c r="L19" s="399"/>
      <c r="M19" s="400"/>
      <c r="N19" s="475" t="str">
        <f>IF(入力!J7="","",入力!J7)</f>
        <v/>
      </c>
      <c r="O19" s="476"/>
      <c r="P19" s="476"/>
      <c r="Q19" s="476"/>
      <c r="R19" s="476"/>
      <c r="S19" s="476"/>
      <c r="T19" s="476"/>
      <c r="U19" s="476"/>
      <c r="V19" s="476"/>
      <c r="W19" s="476"/>
      <c r="X19" s="476"/>
      <c r="Y19" s="476"/>
      <c r="Z19" s="476"/>
      <c r="AA19" s="476"/>
      <c r="AB19" s="477"/>
      <c r="AC19" s="475">
        <f>IF(入力!J9="","",入力!J9)</f>
        <v>11470</v>
      </c>
      <c r="AD19" s="476"/>
      <c r="AE19" s="476"/>
      <c r="AF19" s="476"/>
      <c r="AG19" s="476"/>
      <c r="AH19" s="476"/>
      <c r="AI19" s="476"/>
      <c r="AJ19" s="476"/>
      <c r="AK19" s="476"/>
      <c r="AL19" s="476"/>
      <c r="AM19" s="476"/>
      <c r="AN19" s="476"/>
      <c r="AO19" s="476"/>
      <c r="AP19" s="476"/>
      <c r="AQ19" s="477"/>
      <c r="AR19" s="475" t="str">
        <f>IF(入力!J11="","",入力!J11)</f>
        <v/>
      </c>
      <c r="AS19" s="476"/>
      <c r="AT19" s="476"/>
      <c r="AU19" s="476"/>
      <c r="AV19" s="476"/>
      <c r="AW19" s="476"/>
      <c r="AX19" s="476"/>
      <c r="AY19" s="476"/>
      <c r="AZ19" s="476"/>
      <c r="BA19" s="476"/>
      <c r="BB19" s="476"/>
      <c r="BC19" s="476"/>
      <c r="BD19" s="476"/>
      <c r="BE19" s="476"/>
      <c r="BF19" s="478"/>
      <c r="BG19" s="65"/>
    </row>
    <row r="20" spans="2:59" ht="14.45" customHeight="1">
      <c r="B20" s="454"/>
      <c r="C20" s="455"/>
      <c r="D20" s="455"/>
      <c r="E20" s="455"/>
      <c r="F20" s="455"/>
      <c r="G20" s="455"/>
      <c r="H20" s="455"/>
      <c r="I20" s="455"/>
      <c r="J20" s="455"/>
      <c r="K20" s="455"/>
      <c r="L20" s="455"/>
      <c r="M20" s="456"/>
      <c r="N20" s="480"/>
      <c r="O20" s="480"/>
      <c r="P20" s="480"/>
      <c r="Q20" s="480"/>
      <c r="R20" s="480"/>
      <c r="S20" s="480"/>
      <c r="T20" s="480"/>
      <c r="U20" s="480"/>
      <c r="V20" s="480"/>
      <c r="W20" s="480"/>
      <c r="X20" s="480"/>
      <c r="Y20" s="480"/>
      <c r="Z20" s="480"/>
      <c r="AA20" s="480"/>
      <c r="AB20" s="480"/>
      <c r="AC20" s="480"/>
      <c r="AD20" s="480"/>
      <c r="AE20" s="480"/>
      <c r="AF20" s="480"/>
      <c r="AG20" s="480"/>
      <c r="AH20" s="480"/>
      <c r="AI20" s="480"/>
      <c r="AJ20" s="480"/>
      <c r="AK20" s="480"/>
      <c r="AL20" s="480"/>
      <c r="AM20" s="480"/>
      <c r="AN20" s="480"/>
      <c r="AO20" s="480"/>
      <c r="AP20" s="480"/>
      <c r="AQ20" s="480"/>
      <c r="AR20" s="471"/>
      <c r="AS20" s="472"/>
      <c r="AT20" s="472"/>
      <c r="AU20" s="472"/>
      <c r="AV20" s="472"/>
      <c r="AW20" s="472"/>
      <c r="AX20" s="472"/>
      <c r="AY20" s="472"/>
      <c r="AZ20" s="472"/>
      <c r="BA20" s="472"/>
      <c r="BB20" s="472"/>
      <c r="BC20" s="472"/>
      <c r="BD20" s="472"/>
      <c r="BE20" s="473"/>
    </row>
    <row r="21" spans="2:59" ht="14.45" customHeight="1">
      <c r="B21" s="474" t="s">
        <v>145</v>
      </c>
      <c r="C21" s="399"/>
      <c r="D21" s="399"/>
      <c r="E21" s="399"/>
      <c r="F21" s="399"/>
      <c r="G21" s="399"/>
      <c r="H21" s="399"/>
      <c r="I21" s="399"/>
      <c r="J21" s="399"/>
      <c r="K21" s="399"/>
      <c r="L21" s="399"/>
      <c r="M21" s="400"/>
      <c r="N21" s="475">
        <f>IF(入力!M7="","",入力!M7)</f>
        <v>370644</v>
      </c>
      <c r="O21" s="476"/>
      <c r="P21" s="476"/>
      <c r="Q21" s="476"/>
      <c r="R21" s="476"/>
      <c r="S21" s="476"/>
      <c r="T21" s="476"/>
      <c r="U21" s="476"/>
      <c r="V21" s="476"/>
      <c r="W21" s="476"/>
      <c r="X21" s="476"/>
      <c r="Y21" s="476"/>
      <c r="Z21" s="476"/>
      <c r="AA21" s="476"/>
      <c r="AB21" s="477"/>
      <c r="AC21" s="475" t="str">
        <f>IF(入力!M9="","",入力!M9)</f>
        <v/>
      </c>
      <c r="AD21" s="476"/>
      <c r="AE21" s="476"/>
      <c r="AF21" s="476"/>
      <c r="AG21" s="476"/>
      <c r="AH21" s="476"/>
      <c r="AI21" s="476"/>
      <c r="AJ21" s="476"/>
      <c r="AK21" s="476"/>
      <c r="AL21" s="476"/>
      <c r="AM21" s="476"/>
      <c r="AN21" s="476"/>
      <c r="AO21" s="476"/>
      <c r="AP21" s="476"/>
      <c r="AQ21" s="477"/>
      <c r="AR21" s="475" t="str">
        <f>IF(入力!M11="","",入力!M11)</f>
        <v/>
      </c>
      <c r="AS21" s="476"/>
      <c r="AT21" s="476"/>
      <c r="AU21" s="476"/>
      <c r="AV21" s="476"/>
      <c r="AW21" s="476"/>
      <c r="AX21" s="476"/>
      <c r="AY21" s="476"/>
      <c r="AZ21" s="476"/>
      <c r="BA21" s="476"/>
      <c r="BB21" s="476"/>
      <c r="BC21" s="476"/>
      <c r="BD21" s="476"/>
      <c r="BE21" s="476"/>
      <c r="BF21" s="478"/>
      <c r="BG21" s="65"/>
    </row>
    <row r="22" spans="2:59" ht="14.45" customHeight="1">
      <c r="B22" s="454"/>
      <c r="C22" s="455"/>
      <c r="D22" s="455"/>
      <c r="E22" s="455"/>
      <c r="F22" s="455"/>
      <c r="G22" s="455"/>
      <c r="H22" s="455"/>
      <c r="I22" s="455"/>
      <c r="J22" s="455"/>
      <c r="K22" s="455"/>
      <c r="L22" s="455"/>
      <c r="M22" s="456"/>
      <c r="N22" s="471"/>
      <c r="O22" s="472"/>
      <c r="P22" s="472"/>
      <c r="Q22" s="472"/>
      <c r="R22" s="472"/>
      <c r="S22" s="472"/>
      <c r="T22" s="472"/>
      <c r="U22" s="472"/>
      <c r="V22" s="472"/>
      <c r="W22" s="472"/>
      <c r="X22" s="472"/>
      <c r="Y22" s="472"/>
      <c r="Z22" s="472"/>
      <c r="AA22" s="472"/>
      <c r="AB22" s="479"/>
      <c r="AC22" s="480"/>
      <c r="AD22" s="480"/>
      <c r="AE22" s="480"/>
      <c r="AF22" s="480"/>
      <c r="AG22" s="480"/>
      <c r="AH22" s="480"/>
      <c r="AI22" s="480"/>
      <c r="AJ22" s="480"/>
      <c r="AK22" s="480"/>
      <c r="AL22" s="480"/>
      <c r="AM22" s="480"/>
      <c r="AN22" s="480"/>
      <c r="AO22" s="480"/>
      <c r="AP22" s="480"/>
      <c r="AQ22" s="480"/>
      <c r="AR22" s="480"/>
      <c r="AS22" s="480"/>
      <c r="AT22" s="480"/>
      <c r="AU22" s="480"/>
      <c r="AV22" s="480"/>
      <c r="AW22" s="480"/>
      <c r="AX22" s="480"/>
      <c r="AY22" s="480"/>
      <c r="AZ22" s="480"/>
      <c r="BA22" s="480"/>
      <c r="BB22" s="480"/>
      <c r="BC22" s="480"/>
      <c r="BD22" s="480"/>
      <c r="BE22" s="481"/>
    </row>
    <row r="23" spans="2:59" ht="15" customHeight="1" thickBot="1">
      <c r="B23" s="460" t="s">
        <v>146</v>
      </c>
      <c r="C23" s="419"/>
      <c r="D23" s="419"/>
      <c r="E23" s="419"/>
      <c r="F23" s="419"/>
      <c r="G23" s="419"/>
      <c r="H23" s="419"/>
      <c r="I23" s="419"/>
      <c r="J23" s="419"/>
      <c r="K23" s="419"/>
      <c r="L23" s="419"/>
      <c r="M23" s="419"/>
      <c r="N23" s="461">
        <f>IF(入力!G7="","",入力!G7)</f>
        <v>514726576</v>
      </c>
      <c r="O23" s="461"/>
      <c r="P23" s="461"/>
      <c r="Q23" s="461"/>
      <c r="R23" s="461"/>
      <c r="S23" s="461"/>
      <c r="T23" s="461"/>
      <c r="U23" s="461"/>
      <c r="V23" s="461"/>
      <c r="W23" s="461"/>
      <c r="X23" s="461"/>
      <c r="Y23" s="461"/>
      <c r="Z23" s="461"/>
      <c r="AA23" s="461"/>
      <c r="AB23" s="461"/>
      <c r="AC23" s="461">
        <f>IF(入力!G9="","",入力!G9)</f>
        <v>514726583</v>
      </c>
      <c r="AD23" s="461"/>
      <c r="AE23" s="461"/>
      <c r="AF23" s="461"/>
      <c r="AG23" s="461"/>
      <c r="AH23" s="461"/>
      <c r="AI23" s="461"/>
      <c r="AJ23" s="461"/>
      <c r="AK23" s="461"/>
      <c r="AL23" s="461"/>
      <c r="AM23" s="461"/>
      <c r="AN23" s="461"/>
      <c r="AO23" s="461"/>
      <c r="AP23" s="461"/>
      <c r="AQ23" s="461"/>
      <c r="AR23" s="461">
        <f>IF(入力!G11="","",入力!G11)</f>
        <v>514787112</v>
      </c>
      <c r="AS23" s="461"/>
      <c r="AT23" s="461"/>
      <c r="AU23" s="461"/>
      <c r="AV23" s="461"/>
      <c r="AW23" s="461"/>
      <c r="AX23" s="461"/>
      <c r="AY23" s="461"/>
      <c r="AZ23" s="461"/>
      <c r="BA23" s="461"/>
      <c r="BB23" s="461"/>
      <c r="BC23" s="461"/>
      <c r="BD23" s="461"/>
      <c r="BE23" s="462"/>
    </row>
    <row r="24" spans="2:59" ht="12" customHeight="1">
      <c r="B24" s="463" t="s">
        <v>147</v>
      </c>
      <c r="C24" s="396"/>
      <c r="D24" s="396"/>
      <c r="E24" s="396"/>
      <c r="F24" s="397"/>
      <c r="G24" s="464" t="str">
        <f>IF(AND(入力!C7&lt;&gt;"",入力!E7&lt;&gt;""),入力!C7&amp;" "&amp;入力!E7,"")</f>
        <v>アオヤマ リョウジ</v>
      </c>
      <c r="H24" s="465"/>
      <c r="I24" s="465"/>
      <c r="J24" s="465"/>
      <c r="K24" s="465"/>
      <c r="L24" s="465"/>
      <c r="M24" s="465"/>
      <c r="N24" s="465"/>
      <c r="O24" s="465"/>
      <c r="P24" s="465"/>
      <c r="Q24" s="465"/>
      <c r="R24" s="466"/>
      <c r="S24" s="467">
        <f>IF(入力!AT7="","",入力!AT7)</f>
        <v>44</v>
      </c>
      <c r="T24" s="468"/>
      <c r="U24" s="469"/>
      <c r="V24" s="470" t="s">
        <v>51</v>
      </c>
      <c r="W24" s="470"/>
      <c r="X24" s="470"/>
      <c r="Y24" s="66" t="s">
        <v>7</v>
      </c>
      <c r="Z24" s="67"/>
      <c r="AA24" s="459" t="str">
        <f>IF(入力!R7="","",入力!R7)</f>
        <v>198</v>
      </c>
      <c r="AB24" s="459"/>
      <c r="AC24" s="459"/>
      <c r="AD24" s="459"/>
      <c r="AE24" s="68" t="s">
        <v>8</v>
      </c>
      <c r="AF24" s="459" t="str">
        <f>IF(入力!W7="","",入力!W7)</f>
        <v>0023</v>
      </c>
      <c r="AG24" s="459"/>
      <c r="AH24" s="459"/>
      <c r="AI24" s="459"/>
      <c r="AJ24" s="459"/>
      <c r="AK24" s="69"/>
      <c r="AL24" s="69"/>
      <c r="AM24" s="69"/>
      <c r="AN24" s="69"/>
      <c r="AO24" s="69"/>
      <c r="AP24" s="69"/>
      <c r="AQ24" s="69"/>
      <c r="AR24" s="69"/>
      <c r="AS24" s="70"/>
      <c r="AT24" s="457" t="s">
        <v>148</v>
      </c>
      <c r="AU24" s="458"/>
      <c r="AV24" s="458"/>
      <c r="AW24" s="71" t="s">
        <v>9</v>
      </c>
      <c r="AX24" s="459" t="str">
        <f>IF(入力!AL7="","",入力!AL7)</f>
        <v>090</v>
      </c>
      <c r="AY24" s="459"/>
      <c r="AZ24" s="459"/>
      <c r="BA24" s="459"/>
      <c r="BB24" s="459"/>
      <c r="BC24" s="459"/>
      <c r="BD24" s="459"/>
      <c r="BE24" s="72" t="s">
        <v>10</v>
      </c>
    </row>
    <row r="25" spans="2:59" ht="19.5" customHeight="1">
      <c r="B25" s="454"/>
      <c r="C25" s="455"/>
      <c r="D25" s="455"/>
      <c r="E25" s="455"/>
      <c r="F25" s="456"/>
      <c r="G25" s="451" t="str">
        <f>IF(AND(入力!C8&lt;&gt;"",入力!E8&lt;&gt;""),入力!C8&amp;" "&amp;入力!E8,"")</f>
        <v>青山 良二</v>
      </c>
      <c r="H25" s="452"/>
      <c r="I25" s="452"/>
      <c r="J25" s="452"/>
      <c r="K25" s="452"/>
      <c r="L25" s="452"/>
      <c r="M25" s="452"/>
      <c r="N25" s="452"/>
      <c r="O25" s="452"/>
      <c r="P25" s="452"/>
      <c r="Q25" s="452"/>
      <c r="R25" s="453"/>
      <c r="S25" s="445"/>
      <c r="T25" s="446"/>
      <c r="U25" s="447"/>
      <c r="V25" s="449"/>
      <c r="W25" s="449"/>
      <c r="X25" s="449"/>
      <c r="Y25" s="430" t="str">
        <f>IF(入力!P8="","",入力!P8)</f>
        <v>東京都青梅市今井1-193-11</v>
      </c>
      <c r="Z25" s="431"/>
      <c r="AA25" s="431"/>
      <c r="AB25" s="431"/>
      <c r="AC25" s="431"/>
      <c r="AD25" s="431"/>
      <c r="AE25" s="431"/>
      <c r="AF25" s="431"/>
      <c r="AG25" s="431"/>
      <c r="AH25" s="431"/>
      <c r="AI25" s="431"/>
      <c r="AJ25" s="431"/>
      <c r="AK25" s="431"/>
      <c r="AL25" s="431"/>
      <c r="AM25" s="431"/>
      <c r="AN25" s="431"/>
      <c r="AO25" s="431"/>
      <c r="AP25" s="431"/>
      <c r="AQ25" s="431"/>
      <c r="AR25" s="431"/>
      <c r="AS25" s="432"/>
      <c r="AT25" s="418"/>
      <c r="AU25" s="418"/>
      <c r="AV25" s="418"/>
      <c r="AW25" s="433" t="str">
        <f>IF(入力!AK8="","",入力!AK8)</f>
        <v>2749</v>
      </c>
      <c r="AX25" s="434"/>
      <c r="AY25" s="434"/>
      <c r="AZ25" s="434"/>
      <c r="BA25" s="73" t="s">
        <v>8</v>
      </c>
      <c r="BB25" s="434" t="str">
        <f>IF(入力!AP8="","",入力!AP8)</f>
        <v>7476</v>
      </c>
      <c r="BC25" s="434"/>
      <c r="BD25" s="434"/>
      <c r="BE25" s="435"/>
    </row>
    <row r="26" spans="2:59" ht="12" customHeight="1">
      <c r="B26" s="398" t="s">
        <v>143</v>
      </c>
      <c r="C26" s="399"/>
      <c r="D26" s="399"/>
      <c r="E26" s="399"/>
      <c r="F26" s="400"/>
      <c r="G26" s="404" t="str">
        <f>IF(AND(入力!C9&lt;&gt;"",入力!E9&lt;&gt;""),入力!C9&amp;" "&amp;入力!E9,"")</f>
        <v>アオヤマ ハルユキ</v>
      </c>
      <c r="H26" s="405"/>
      <c r="I26" s="405"/>
      <c r="J26" s="405"/>
      <c r="K26" s="405"/>
      <c r="L26" s="405"/>
      <c r="M26" s="405"/>
      <c r="N26" s="405"/>
      <c r="O26" s="405"/>
      <c r="P26" s="405"/>
      <c r="Q26" s="405"/>
      <c r="R26" s="406"/>
      <c r="S26" s="442">
        <f>IF(入力!AT9="","",入力!AT9)</f>
        <v>70</v>
      </c>
      <c r="T26" s="443"/>
      <c r="U26" s="444"/>
      <c r="V26" s="448" t="s">
        <v>51</v>
      </c>
      <c r="W26" s="448"/>
      <c r="X26" s="448"/>
      <c r="Y26" s="74" t="s">
        <v>7</v>
      </c>
      <c r="Z26" s="75"/>
      <c r="AA26" s="450" t="str">
        <f>IF(入力!R9="","",入力!R9)</f>
        <v>198</v>
      </c>
      <c r="AB26" s="450"/>
      <c r="AC26" s="450"/>
      <c r="AD26" s="450"/>
      <c r="AE26" s="76" t="s">
        <v>8</v>
      </c>
      <c r="AF26" s="450" t="str">
        <f>IF(入力!W9="","",入力!W9)</f>
        <v>0022</v>
      </c>
      <c r="AG26" s="450"/>
      <c r="AH26" s="450"/>
      <c r="AI26" s="450"/>
      <c r="AJ26" s="450"/>
      <c r="AK26" s="77"/>
      <c r="AL26" s="77"/>
      <c r="AM26" s="77"/>
      <c r="AN26" s="77"/>
      <c r="AO26" s="77"/>
      <c r="AP26" s="77"/>
      <c r="AQ26" s="77"/>
      <c r="AR26" s="77"/>
      <c r="AS26" s="78"/>
      <c r="AT26" s="417" t="s">
        <v>148</v>
      </c>
      <c r="AU26" s="418"/>
      <c r="AV26" s="418"/>
      <c r="AW26" s="79" t="s">
        <v>9</v>
      </c>
      <c r="AX26" s="420" t="str">
        <f>IF(入力!AL9="","",入力!AL9)</f>
        <v>090</v>
      </c>
      <c r="AY26" s="420"/>
      <c r="AZ26" s="420"/>
      <c r="BA26" s="420"/>
      <c r="BB26" s="420"/>
      <c r="BC26" s="420"/>
      <c r="BD26" s="420"/>
      <c r="BE26" s="80" t="s">
        <v>10</v>
      </c>
    </row>
    <row r="27" spans="2:59" ht="19.5" customHeight="1">
      <c r="B27" s="454"/>
      <c r="C27" s="455"/>
      <c r="D27" s="455"/>
      <c r="E27" s="455"/>
      <c r="F27" s="456"/>
      <c r="G27" s="451" t="str">
        <f>IF(AND(入力!C10&lt;&gt;"",入力!E10&lt;&gt;""),入力!C10&amp;" "&amp;入力!E10,"")</f>
        <v>青山 春幸</v>
      </c>
      <c r="H27" s="452"/>
      <c r="I27" s="452"/>
      <c r="J27" s="452"/>
      <c r="K27" s="452"/>
      <c r="L27" s="452"/>
      <c r="M27" s="452"/>
      <c r="N27" s="452"/>
      <c r="O27" s="452"/>
      <c r="P27" s="452"/>
      <c r="Q27" s="452"/>
      <c r="R27" s="453"/>
      <c r="S27" s="445"/>
      <c r="T27" s="446"/>
      <c r="U27" s="447"/>
      <c r="V27" s="449"/>
      <c r="W27" s="449"/>
      <c r="X27" s="449"/>
      <c r="Y27" s="430" t="str">
        <f>IF(入力!P10="","",入力!P10)</f>
        <v>東京都青梅市藤橋2-86-4</v>
      </c>
      <c r="Z27" s="431"/>
      <c r="AA27" s="431"/>
      <c r="AB27" s="431"/>
      <c r="AC27" s="431"/>
      <c r="AD27" s="431"/>
      <c r="AE27" s="431"/>
      <c r="AF27" s="431"/>
      <c r="AG27" s="431"/>
      <c r="AH27" s="431"/>
      <c r="AI27" s="431"/>
      <c r="AJ27" s="431"/>
      <c r="AK27" s="431"/>
      <c r="AL27" s="431"/>
      <c r="AM27" s="431"/>
      <c r="AN27" s="431"/>
      <c r="AO27" s="431"/>
      <c r="AP27" s="431"/>
      <c r="AQ27" s="431"/>
      <c r="AR27" s="431"/>
      <c r="AS27" s="432"/>
      <c r="AT27" s="418"/>
      <c r="AU27" s="418"/>
      <c r="AV27" s="418"/>
      <c r="AW27" s="433" t="str">
        <f>IF(入力!AK10="","",入力!AK10)</f>
        <v>1993</v>
      </c>
      <c r="AX27" s="434"/>
      <c r="AY27" s="434"/>
      <c r="AZ27" s="434"/>
      <c r="BA27" s="73" t="s">
        <v>8</v>
      </c>
      <c r="BB27" s="434" t="str">
        <f>IF(入力!AP10="","",入力!AP10)</f>
        <v>6054</v>
      </c>
      <c r="BC27" s="434"/>
      <c r="BD27" s="434"/>
      <c r="BE27" s="435"/>
    </row>
    <row r="28" spans="2:59" ht="12" customHeight="1">
      <c r="B28" s="436" t="s">
        <v>79</v>
      </c>
      <c r="C28" s="437"/>
      <c r="D28" s="437"/>
      <c r="E28" s="437"/>
      <c r="F28" s="438"/>
      <c r="G28" s="404" t="str">
        <f>IF(AND(入力!C11&lt;&gt;"",入力!E11&lt;&gt;""),入力!C11&amp;" "&amp;入力!E11,"")</f>
        <v>アオヤマ アヤ</v>
      </c>
      <c r="H28" s="405"/>
      <c r="I28" s="405"/>
      <c r="J28" s="405"/>
      <c r="K28" s="405"/>
      <c r="L28" s="405"/>
      <c r="M28" s="405"/>
      <c r="N28" s="405"/>
      <c r="O28" s="405"/>
      <c r="P28" s="405"/>
      <c r="Q28" s="405"/>
      <c r="R28" s="406"/>
      <c r="S28" s="442">
        <f>IF(入力!AT11="","",入力!AT11)</f>
        <v>42</v>
      </c>
      <c r="T28" s="443"/>
      <c r="U28" s="444"/>
      <c r="V28" s="448" t="s">
        <v>51</v>
      </c>
      <c r="W28" s="448"/>
      <c r="X28" s="448"/>
      <c r="Y28" s="74" t="s">
        <v>7</v>
      </c>
      <c r="Z28" s="75"/>
      <c r="AA28" s="450" t="str">
        <f>IF(入力!R11="","",入力!R11)</f>
        <v>198</v>
      </c>
      <c r="AB28" s="450"/>
      <c r="AC28" s="450"/>
      <c r="AD28" s="450"/>
      <c r="AE28" s="76" t="s">
        <v>8</v>
      </c>
      <c r="AF28" s="450" t="str">
        <f>IF(入力!W11="","",入力!W11)</f>
        <v>0023</v>
      </c>
      <c r="AG28" s="450"/>
      <c r="AH28" s="450"/>
      <c r="AI28" s="450"/>
      <c r="AJ28" s="450"/>
      <c r="AK28" s="77"/>
      <c r="AL28" s="77"/>
      <c r="AM28" s="77"/>
      <c r="AN28" s="77"/>
      <c r="AO28" s="77"/>
      <c r="AP28" s="77"/>
      <c r="AQ28" s="77"/>
      <c r="AR28" s="77"/>
      <c r="AS28" s="78"/>
      <c r="AT28" s="417" t="s">
        <v>148</v>
      </c>
      <c r="AU28" s="418"/>
      <c r="AV28" s="418"/>
      <c r="AW28" s="79" t="s">
        <v>9</v>
      </c>
      <c r="AX28" s="420" t="str">
        <f>IF(入力!AL11="","",入力!AL11)</f>
        <v>090</v>
      </c>
      <c r="AY28" s="420"/>
      <c r="AZ28" s="420"/>
      <c r="BA28" s="420"/>
      <c r="BB28" s="420"/>
      <c r="BC28" s="420"/>
      <c r="BD28" s="420"/>
      <c r="BE28" s="80" t="s">
        <v>10</v>
      </c>
    </row>
    <row r="29" spans="2:59" ht="19.5" customHeight="1">
      <c r="B29" s="439"/>
      <c r="C29" s="440"/>
      <c r="D29" s="440"/>
      <c r="E29" s="440"/>
      <c r="F29" s="441"/>
      <c r="G29" s="427" t="str">
        <f>IF(AND(入力!C12&lt;&gt;"",入力!E12&lt;&gt;""),入力!C12&amp;" "&amp;入力!E12,"")</f>
        <v>青山 彩</v>
      </c>
      <c r="H29" s="428"/>
      <c r="I29" s="428"/>
      <c r="J29" s="428"/>
      <c r="K29" s="428"/>
      <c r="L29" s="428"/>
      <c r="M29" s="428"/>
      <c r="N29" s="428"/>
      <c r="O29" s="428"/>
      <c r="P29" s="428"/>
      <c r="Q29" s="428"/>
      <c r="R29" s="429"/>
      <c r="S29" s="445"/>
      <c r="T29" s="446"/>
      <c r="U29" s="447"/>
      <c r="V29" s="449"/>
      <c r="W29" s="449"/>
      <c r="X29" s="449"/>
      <c r="Y29" s="430" t="str">
        <f>IF(入力!P12="","",入力!P12)</f>
        <v>東京都青梅市今井1-193-11</v>
      </c>
      <c r="Z29" s="431"/>
      <c r="AA29" s="431"/>
      <c r="AB29" s="431"/>
      <c r="AC29" s="431"/>
      <c r="AD29" s="431"/>
      <c r="AE29" s="431"/>
      <c r="AF29" s="431"/>
      <c r="AG29" s="431"/>
      <c r="AH29" s="431"/>
      <c r="AI29" s="431"/>
      <c r="AJ29" s="431"/>
      <c r="AK29" s="431"/>
      <c r="AL29" s="431"/>
      <c r="AM29" s="431"/>
      <c r="AN29" s="431"/>
      <c r="AO29" s="431"/>
      <c r="AP29" s="431"/>
      <c r="AQ29" s="431"/>
      <c r="AR29" s="431"/>
      <c r="AS29" s="432"/>
      <c r="AT29" s="418"/>
      <c r="AU29" s="418"/>
      <c r="AV29" s="418"/>
      <c r="AW29" s="433" t="str">
        <f>IF(入力!AK12="","",入力!AK12)</f>
        <v>7841</v>
      </c>
      <c r="AX29" s="434"/>
      <c r="AY29" s="434"/>
      <c r="AZ29" s="434"/>
      <c r="BA29" s="73" t="s">
        <v>8</v>
      </c>
      <c r="BB29" s="434" t="str">
        <f>IF(入力!AP12="","",入力!AP12)</f>
        <v>4168</v>
      </c>
      <c r="BC29" s="434"/>
      <c r="BD29" s="434"/>
      <c r="BE29" s="435"/>
    </row>
    <row r="30" spans="2:59" ht="12" customHeight="1">
      <c r="B30" s="398" t="s">
        <v>149</v>
      </c>
      <c r="C30" s="399"/>
      <c r="D30" s="399"/>
      <c r="E30" s="399"/>
      <c r="F30" s="400"/>
      <c r="G30" s="404" t="str">
        <f>IF(AND(入力!C15&lt;&gt;"",入力!E15&lt;&gt;""),入力!C15&amp;" "&amp;入力!E15,"")</f>
        <v>アオヤマ リョウジ</v>
      </c>
      <c r="H30" s="405"/>
      <c r="I30" s="405"/>
      <c r="J30" s="405"/>
      <c r="K30" s="405"/>
      <c r="L30" s="405"/>
      <c r="M30" s="405"/>
      <c r="N30" s="405"/>
      <c r="O30" s="405"/>
      <c r="P30" s="405"/>
      <c r="Q30" s="405"/>
      <c r="R30" s="406"/>
      <c r="S30" s="407" t="s">
        <v>150</v>
      </c>
      <c r="T30" s="408"/>
      <c r="U30" s="408"/>
      <c r="V30" s="408"/>
      <c r="W30" s="408"/>
      <c r="X30" s="408"/>
      <c r="Y30" s="411" t="str">
        <f>IF(入力!J15="","",入力!J15)</f>
        <v>ryoji-aoyama@tbz.t-com.ne.jp</v>
      </c>
      <c r="Z30" s="412"/>
      <c r="AA30" s="412"/>
      <c r="AB30" s="412"/>
      <c r="AC30" s="412"/>
      <c r="AD30" s="412"/>
      <c r="AE30" s="412"/>
      <c r="AF30" s="412"/>
      <c r="AG30" s="412"/>
      <c r="AH30" s="412"/>
      <c r="AI30" s="412"/>
      <c r="AJ30" s="412"/>
      <c r="AK30" s="412"/>
      <c r="AL30" s="412"/>
      <c r="AM30" s="412"/>
      <c r="AN30" s="412"/>
      <c r="AO30" s="412"/>
      <c r="AP30" s="412"/>
      <c r="AQ30" s="412"/>
      <c r="AR30" s="412"/>
      <c r="AS30" s="413"/>
      <c r="AT30" s="417" t="s">
        <v>148</v>
      </c>
      <c r="AU30" s="418"/>
      <c r="AV30" s="418"/>
      <c r="AW30" s="79" t="s">
        <v>9</v>
      </c>
      <c r="AX30" s="420" t="str">
        <f>IF(入力!AL15="","",入力!AL15)</f>
        <v>0428</v>
      </c>
      <c r="AY30" s="420"/>
      <c r="AZ30" s="420"/>
      <c r="BA30" s="420"/>
      <c r="BB30" s="420"/>
      <c r="BC30" s="420"/>
      <c r="BD30" s="420"/>
      <c r="BE30" s="80" t="s">
        <v>10</v>
      </c>
    </row>
    <row r="31" spans="2:59" ht="19.5" customHeight="1" thickBot="1">
      <c r="B31" s="401"/>
      <c r="C31" s="402"/>
      <c r="D31" s="402"/>
      <c r="E31" s="402"/>
      <c r="F31" s="403"/>
      <c r="G31" s="421" t="str">
        <f>IF(AND(入力!C16&lt;&gt;"",入力!E16&lt;&gt;""),入力!C16&amp;" "&amp;入力!E16,"")</f>
        <v>青山 良二</v>
      </c>
      <c r="H31" s="422"/>
      <c r="I31" s="422"/>
      <c r="J31" s="422"/>
      <c r="K31" s="422"/>
      <c r="L31" s="422"/>
      <c r="M31" s="422"/>
      <c r="N31" s="422"/>
      <c r="O31" s="422"/>
      <c r="P31" s="422"/>
      <c r="Q31" s="422"/>
      <c r="R31" s="423"/>
      <c r="S31" s="409"/>
      <c r="T31" s="410"/>
      <c r="U31" s="410"/>
      <c r="V31" s="410"/>
      <c r="W31" s="410"/>
      <c r="X31" s="410"/>
      <c r="Y31" s="414"/>
      <c r="Z31" s="415"/>
      <c r="AA31" s="415"/>
      <c r="AB31" s="415"/>
      <c r="AC31" s="415"/>
      <c r="AD31" s="415"/>
      <c r="AE31" s="415"/>
      <c r="AF31" s="415"/>
      <c r="AG31" s="415"/>
      <c r="AH31" s="415"/>
      <c r="AI31" s="415"/>
      <c r="AJ31" s="415"/>
      <c r="AK31" s="415"/>
      <c r="AL31" s="415"/>
      <c r="AM31" s="415"/>
      <c r="AN31" s="415"/>
      <c r="AO31" s="415"/>
      <c r="AP31" s="415"/>
      <c r="AQ31" s="415"/>
      <c r="AR31" s="415"/>
      <c r="AS31" s="416"/>
      <c r="AT31" s="419"/>
      <c r="AU31" s="419"/>
      <c r="AV31" s="419"/>
      <c r="AW31" s="424" t="str">
        <f>IF(入力!AK16="","",入力!AK16)</f>
        <v>34</v>
      </c>
      <c r="AX31" s="425"/>
      <c r="AY31" s="425"/>
      <c r="AZ31" s="425"/>
      <c r="BA31" s="81" t="s">
        <v>8</v>
      </c>
      <c r="BB31" s="425" t="str">
        <f>IF(入力!AP16="","",入力!AP16)</f>
        <v>9912</v>
      </c>
      <c r="BC31" s="425"/>
      <c r="BD31" s="425"/>
      <c r="BE31" s="426"/>
    </row>
    <row r="32" spans="2:59" ht="4.3499999999999996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50000000000001" customHeight="1" thickBot="1">
      <c r="B33" s="83" t="s">
        <v>151</v>
      </c>
      <c r="C33" s="84"/>
      <c r="D33" s="84"/>
      <c r="E33" s="84"/>
      <c r="F33" s="84"/>
      <c r="G33" s="84"/>
      <c r="H33" s="85" t="s">
        <v>152</v>
      </c>
      <c r="I33"/>
      <c r="J33"/>
    </row>
    <row r="34" spans="2:57" ht="15" customHeight="1" thickBot="1">
      <c r="B34" s="394" t="s">
        <v>5</v>
      </c>
      <c r="C34" s="376"/>
      <c r="D34" s="376"/>
      <c r="E34" s="376" t="s">
        <v>153</v>
      </c>
      <c r="F34" s="376"/>
      <c r="G34" s="376"/>
      <c r="H34" s="376"/>
      <c r="I34" s="376"/>
      <c r="J34" s="376"/>
      <c r="K34" s="376"/>
      <c r="L34" s="376"/>
      <c r="M34" s="376"/>
      <c r="N34" s="376"/>
      <c r="O34" s="376"/>
      <c r="P34" s="376" t="s">
        <v>6</v>
      </c>
      <c r="Q34" s="376"/>
      <c r="R34" s="376"/>
      <c r="S34" s="395" t="s">
        <v>20</v>
      </c>
      <c r="T34" s="396"/>
      <c r="U34" s="396"/>
      <c r="V34" s="395" t="s">
        <v>154</v>
      </c>
      <c r="W34" s="396"/>
      <c r="X34" s="396"/>
      <c r="Y34" s="396"/>
      <c r="Z34" s="396"/>
      <c r="AA34" s="396"/>
      <c r="AB34" s="396"/>
      <c r="AC34" s="396"/>
      <c r="AD34" s="396"/>
      <c r="AE34" s="396"/>
      <c r="AF34" s="396"/>
      <c r="AG34" s="396"/>
      <c r="AH34" s="396"/>
      <c r="AI34" s="396"/>
      <c r="AJ34" s="396"/>
      <c r="AK34" s="397"/>
      <c r="AL34" s="396" t="s">
        <v>155</v>
      </c>
      <c r="AM34" s="396"/>
      <c r="AN34" s="396"/>
      <c r="AO34" s="396"/>
      <c r="AP34" s="396"/>
      <c r="AQ34" s="396"/>
      <c r="AR34" s="396"/>
      <c r="AS34" s="396"/>
      <c r="AT34" s="396"/>
      <c r="AU34" s="396"/>
      <c r="AV34" s="396"/>
      <c r="AW34" s="396"/>
      <c r="AX34" s="397"/>
      <c r="AY34" s="376" t="s">
        <v>156</v>
      </c>
      <c r="AZ34" s="376"/>
      <c r="BA34" s="376"/>
      <c r="BB34" s="376"/>
      <c r="BC34" s="376"/>
      <c r="BD34" s="376"/>
      <c r="BE34" s="377"/>
    </row>
    <row r="35" spans="2:57" ht="11.45" customHeight="1">
      <c r="B35" s="378" t="str">
        <f>IF(入力!B25="","",入力!B25)</f>
        <v>①</v>
      </c>
      <c r="C35" s="379"/>
      <c r="D35" s="380"/>
      <c r="E35" s="381" t="str">
        <f>IF(AND(入力!C25&lt;&gt;"",入力!E25&lt;&gt;""),入力!C25&amp;" "&amp;入力!E25,"")</f>
        <v>アオキ コハル</v>
      </c>
      <c r="F35" s="382"/>
      <c r="G35" s="382"/>
      <c r="H35" s="382"/>
      <c r="I35" s="382"/>
      <c r="J35" s="382"/>
      <c r="K35" s="382"/>
      <c r="L35" s="382"/>
      <c r="M35" s="382"/>
      <c r="N35" s="382"/>
      <c r="O35" s="383"/>
      <c r="P35" s="384">
        <f>IF(入力!G25="","",入力!G25)</f>
        <v>6</v>
      </c>
      <c r="Q35" s="385"/>
      <c r="R35" s="386"/>
      <c r="S35" s="387" t="str">
        <f>IF(入力!U25="","",入力!U25)</f>
        <v>女</v>
      </c>
      <c r="T35" s="379"/>
      <c r="U35" s="380"/>
      <c r="V35" s="388" t="str">
        <f>IF(入力!I25="","",入力!I25)</f>
        <v>青梅市立第１小学校</v>
      </c>
      <c r="W35" s="389"/>
      <c r="X35" s="389"/>
      <c r="Y35" s="389"/>
      <c r="Z35" s="389"/>
      <c r="AA35" s="389"/>
      <c r="AB35" s="389"/>
      <c r="AC35" s="389"/>
      <c r="AD35" s="389"/>
      <c r="AE35" s="389"/>
      <c r="AF35" s="389"/>
      <c r="AG35" s="389"/>
      <c r="AH35" s="389"/>
      <c r="AI35" s="389"/>
      <c r="AJ35" s="389"/>
      <c r="AK35" s="390"/>
      <c r="AL35" s="387">
        <f>IF(入力!M25="","",入力!M25)</f>
        <v>516628843</v>
      </c>
      <c r="AM35" s="379"/>
      <c r="AN35" s="379"/>
      <c r="AO35" s="379"/>
      <c r="AP35" s="379"/>
      <c r="AQ35" s="379"/>
      <c r="AR35" s="379"/>
      <c r="AS35" s="379"/>
      <c r="AT35" s="379"/>
      <c r="AU35" s="379"/>
      <c r="AV35" s="379"/>
      <c r="AW35" s="379"/>
      <c r="AX35" s="380"/>
      <c r="AY35" s="391">
        <f>IF(入力!P25="","",入力!P25)</f>
        <v>152</v>
      </c>
      <c r="AZ35" s="392"/>
      <c r="BA35" s="392"/>
      <c r="BB35" s="392"/>
      <c r="BC35" s="392"/>
      <c r="BD35" s="392"/>
      <c r="BE35" s="393"/>
    </row>
    <row r="36" spans="2:57" ht="20.100000000000001" customHeight="1">
      <c r="B36" s="368"/>
      <c r="C36" s="362"/>
      <c r="D36" s="363"/>
      <c r="E36" s="369" t="str">
        <f>IF(AND(入力!C26&lt;&gt;"",入力!E26&lt;&gt;""),入力!C26&amp;" "&amp;入力!E26,"")</f>
        <v>青木 心春</v>
      </c>
      <c r="F36" s="356"/>
      <c r="G36" s="356"/>
      <c r="H36" s="356"/>
      <c r="I36" s="356"/>
      <c r="J36" s="356"/>
      <c r="K36" s="356"/>
      <c r="L36" s="356"/>
      <c r="M36" s="356"/>
      <c r="N36" s="356"/>
      <c r="O36" s="357"/>
      <c r="P36" s="358"/>
      <c r="Q36" s="359"/>
      <c r="R36" s="360"/>
      <c r="S36" s="361"/>
      <c r="T36" s="362"/>
      <c r="U36" s="363"/>
      <c r="V36" s="364"/>
      <c r="W36" s="365"/>
      <c r="X36" s="365"/>
      <c r="Y36" s="365"/>
      <c r="Z36" s="365"/>
      <c r="AA36" s="365"/>
      <c r="AB36" s="365"/>
      <c r="AC36" s="365"/>
      <c r="AD36" s="365"/>
      <c r="AE36" s="365"/>
      <c r="AF36" s="365"/>
      <c r="AG36" s="365"/>
      <c r="AH36" s="365"/>
      <c r="AI36" s="365"/>
      <c r="AJ36" s="365"/>
      <c r="AK36" s="366"/>
      <c r="AL36" s="361"/>
      <c r="AM36" s="362"/>
      <c r="AN36" s="362"/>
      <c r="AO36" s="362"/>
      <c r="AP36" s="362"/>
      <c r="AQ36" s="362"/>
      <c r="AR36" s="362"/>
      <c r="AS36" s="362"/>
      <c r="AT36" s="362"/>
      <c r="AU36" s="362"/>
      <c r="AV36" s="362"/>
      <c r="AW36" s="362"/>
      <c r="AX36" s="363"/>
      <c r="AY36" s="352"/>
      <c r="AZ36" s="353"/>
      <c r="BA36" s="353"/>
      <c r="BB36" s="353"/>
      <c r="BC36" s="353"/>
      <c r="BD36" s="353"/>
      <c r="BE36" s="354"/>
    </row>
    <row r="37" spans="2:57" ht="11.45" customHeight="1">
      <c r="B37" s="367">
        <f>IF(入力!B27="","",入力!B27)</f>
        <v>2</v>
      </c>
      <c r="C37" s="341"/>
      <c r="D37" s="342"/>
      <c r="E37" s="373" t="str">
        <f>IF(AND(入力!C27&lt;&gt;"",入力!E27&lt;&gt;""),入力!C27&amp;" "&amp;入力!E27,"")</f>
        <v>アベ ヒヨリ</v>
      </c>
      <c r="F37" s="374"/>
      <c r="G37" s="374"/>
      <c r="H37" s="374"/>
      <c r="I37" s="374"/>
      <c r="J37" s="374"/>
      <c r="K37" s="374"/>
      <c r="L37" s="374"/>
      <c r="M37" s="374"/>
      <c r="N37" s="374"/>
      <c r="O37" s="375"/>
      <c r="P37" s="334">
        <f>IF(入力!G27="","",入力!G27)</f>
        <v>6</v>
      </c>
      <c r="Q37" s="335"/>
      <c r="R37" s="336"/>
      <c r="S37" s="340" t="str">
        <f>IF(入力!U27="","",入力!U27)</f>
        <v>女</v>
      </c>
      <c r="T37" s="341"/>
      <c r="U37" s="342"/>
      <c r="V37" s="346" t="str">
        <f>IF(入力!I27="","",入力!I27)</f>
        <v>飯能市立美杉台小学校</v>
      </c>
      <c r="W37" s="347"/>
      <c r="X37" s="347"/>
      <c r="Y37" s="347"/>
      <c r="Z37" s="347"/>
      <c r="AA37" s="347"/>
      <c r="AB37" s="347"/>
      <c r="AC37" s="347"/>
      <c r="AD37" s="347"/>
      <c r="AE37" s="347"/>
      <c r="AF37" s="347"/>
      <c r="AG37" s="347"/>
      <c r="AH37" s="347"/>
      <c r="AI37" s="347"/>
      <c r="AJ37" s="347"/>
      <c r="AK37" s="348"/>
      <c r="AL37" s="340">
        <f>IF(入力!M27="","",入力!M27)</f>
        <v>519080937</v>
      </c>
      <c r="AM37" s="341"/>
      <c r="AN37" s="341"/>
      <c r="AO37" s="341"/>
      <c r="AP37" s="341"/>
      <c r="AQ37" s="341"/>
      <c r="AR37" s="341"/>
      <c r="AS37" s="341"/>
      <c r="AT37" s="341"/>
      <c r="AU37" s="341"/>
      <c r="AV37" s="341"/>
      <c r="AW37" s="341"/>
      <c r="AX37" s="342"/>
      <c r="AY37" s="309">
        <f>IF(入力!P27="","",入力!P27)</f>
        <v>153</v>
      </c>
      <c r="AZ37" s="310"/>
      <c r="BA37" s="310"/>
      <c r="BB37" s="310"/>
      <c r="BC37" s="310"/>
      <c r="BD37" s="310"/>
      <c r="BE37" s="311"/>
    </row>
    <row r="38" spans="2:57" ht="20.100000000000001" customHeight="1">
      <c r="B38" s="368"/>
      <c r="C38" s="362"/>
      <c r="D38" s="363"/>
      <c r="E38" s="369" t="str">
        <f>IF(AND(入力!C28&lt;&gt;"",入力!E28&lt;&gt;""),入力!C28&amp;" "&amp;入力!E28,"")</f>
        <v>阿部 妃莉</v>
      </c>
      <c r="F38" s="356"/>
      <c r="G38" s="356"/>
      <c r="H38" s="356"/>
      <c r="I38" s="356"/>
      <c r="J38" s="356"/>
      <c r="K38" s="356"/>
      <c r="L38" s="356"/>
      <c r="M38" s="356"/>
      <c r="N38" s="356"/>
      <c r="O38" s="357"/>
      <c r="P38" s="358"/>
      <c r="Q38" s="359"/>
      <c r="R38" s="360"/>
      <c r="S38" s="361"/>
      <c r="T38" s="362"/>
      <c r="U38" s="363"/>
      <c r="V38" s="364"/>
      <c r="W38" s="365"/>
      <c r="X38" s="365"/>
      <c r="Y38" s="365"/>
      <c r="Z38" s="365"/>
      <c r="AA38" s="365"/>
      <c r="AB38" s="365"/>
      <c r="AC38" s="365"/>
      <c r="AD38" s="365"/>
      <c r="AE38" s="365"/>
      <c r="AF38" s="365"/>
      <c r="AG38" s="365"/>
      <c r="AH38" s="365"/>
      <c r="AI38" s="365"/>
      <c r="AJ38" s="365"/>
      <c r="AK38" s="366"/>
      <c r="AL38" s="361"/>
      <c r="AM38" s="362"/>
      <c r="AN38" s="362"/>
      <c r="AO38" s="362"/>
      <c r="AP38" s="362"/>
      <c r="AQ38" s="362"/>
      <c r="AR38" s="362"/>
      <c r="AS38" s="362"/>
      <c r="AT38" s="362"/>
      <c r="AU38" s="362"/>
      <c r="AV38" s="362"/>
      <c r="AW38" s="362"/>
      <c r="AX38" s="363"/>
      <c r="AY38" s="352"/>
      <c r="AZ38" s="353"/>
      <c r="BA38" s="353"/>
      <c r="BB38" s="353"/>
      <c r="BC38" s="353"/>
      <c r="BD38" s="353"/>
      <c r="BE38" s="354"/>
    </row>
    <row r="39" spans="2:57" ht="11.45" customHeight="1">
      <c r="B39" s="367">
        <f>IF(入力!B29="","",入力!B29)</f>
        <v>3</v>
      </c>
      <c r="C39" s="341"/>
      <c r="D39" s="342"/>
      <c r="E39" s="370" t="str">
        <f>IF(AND(入力!C29&lt;&gt;"",入力!E29&lt;&gt;""),入力!C29&amp;" "&amp;入力!E29,"")</f>
        <v>イチカワ ヒナ</v>
      </c>
      <c r="F39" s="371"/>
      <c r="G39" s="371"/>
      <c r="H39" s="371"/>
      <c r="I39" s="371"/>
      <c r="J39" s="371"/>
      <c r="K39" s="371"/>
      <c r="L39" s="371"/>
      <c r="M39" s="371"/>
      <c r="N39" s="371"/>
      <c r="O39" s="372"/>
      <c r="P39" s="334">
        <f>IF(入力!G29="","",入力!G29)</f>
        <v>6</v>
      </c>
      <c r="Q39" s="335"/>
      <c r="R39" s="336"/>
      <c r="S39" s="340" t="str">
        <f>IF(入力!U29="","",入力!U29)</f>
        <v>女</v>
      </c>
      <c r="T39" s="341"/>
      <c r="U39" s="342"/>
      <c r="V39" s="346" t="str">
        <f>IF(入力!I29="","",入力!I29)</f>
        <v>青梅市立第２小学校</v>
      </c>
      <c r="W39" s="347"/>
      <c r="X39" s="347"/>
      <c r="Y39" s="347"/>
      <c r="Z39" s="347"/>
      <c r="AA39" s="347"/>
      <c r="AB39" s="347"/>
      <c r="AC39" s="347"/>
      <c r="AD39" s="347"/>
      <c r="AE39" s="347"/>
      <c r="AF39" s="347"/>
      <c r="AG39" s="347"/>
      <c r="AH39" s="347"/>
      <c r="AI39" s="347"/>
      <c r="AJ39" s="347"/>
      <c r="AK39" s="348"/>
      <c r="AL39" s="340">
        <f>IF(入力!M29="","",入力!M29)</f>
        <v>518769376</v>
      </c>
      <c r="AM39" s="341"/>
      <c r="AN39" s="341"/>
      <c r="AO39" s="341"/>
      <c r="AP39" s="341"/>
      <c r="AQ39" s="341"/>
      <c r="AR39" s="341"/>
      <c r="AS39" s="341"/>
      <c r="AT39" s="341"/>
      <c r="AU39" s="341"/>
      <c r="AV39" s="341"/>
      <c r="AW39" s="341"/>
      <c r="AX39" s="342"/>
      <c r="AY39" s="309">
        <f>IF(入力!P29="","",入力!P29)</f>
        <v>154</v>
      </c>
      <c r="AZ39" s="310"/>
      <c r="BA39" s="310"/>
      <c r="BB39" s="310"/>
      <c r="BC39" s="310"/>
      <c r="BD39" s="310"/>
      <c r="BE39" s="311"/>
    </row>
    <row r="40" spans="2:57" ht="20.100000000000001" customHeight="1">
      <c r="B40" s="368"/>
      <c r="C40" s="362"/>
      <c r="D40" s="363"/>
      <c r="E40" s="355" t="str">
        <f>IF(AND(入力!C30&lt;&gt;"",入力!E30&lt;&gt;""),入力!C30&amp;" "&amp;入力!E30,"")</f>
        <v>市川 陽菜</v>
      </c>
      <c r="F40" s="356"/>
      <c r="G40" s="356"/>
      <c r="H40" s="356"/>
      <c r="I40" s="356"/>
      <c r="J40" s="356"/>
      <c r="K40" s="356"/>
      <c r="L40" s="356"/>
      <c r="M40" s="356"/>
      <c r="N40" s="356"/>
      <c r="O40" s="357"/>
      <c r="P40" s="358"/>
      <c r="Q40" s="359"/>
      <c r="R40" s="360"/>
      <c r="S40" s="361"/>
      <c r="T40" s="362"/>
      <c r="U40" s="363"/>
      <c r="V40" s="364"/>
      <c r="W40" s="365"/>
      <c r="X40" s="365"/>
      <c r="Y40" s="365"/>
      <c r="Z40" s="365"/>
      <c r="AA40" s="365"/>
      <c r="AB40" s="365"/>
      <c r="AC40" s="365"/>
      <c r="AD40" s="365"/>
      <c r="AE40" s="365"/>
      <c r="AF40" s="365"/>
      <c r="AG40" s="365"/>
      <c r="AH40" s="365"/>
      <c r="AI40" s="365"/>
      <c r="AJ40" s="365"/>
      <c r="AK40" s="366"/>
      <c r="AL40" s="361"/>
      <c r="AM40" s="362"/>
      <c r="AN40" s="362"/>
      <c r="AO40" s="362"/>
      <c r="AP40" s="362"/>
      <c r="AQ40" s="362"/>
      <c r="AR40" s="362"/>
      <c r="AS40" s="362"/>
      <c r="AT40" s="362"/>
      <c r="AU40" s="362"/>
      <c r="AV40" s="362"/>
      <c r="AW40" s="362"/>
      <c r="AX40" s="363"/>
      <c r="AY40" s="352"/>
      <c r="AZ40" s="353"/>
      <c r="BA40" s="353"/>
      <c r="BB40" s="353"/>
      <c r="BC40" s="353"/>
      <c r="BD40" s="353"/>
      <c r="BE40" s="354"/>
    </row>
    <row r="41" spans="2:57" ht="11.45" customHeight="1">
      <c r="B41" s="367">
        <f>IF(入力!B31="","",入力!B31)</f>
        <v>4</v>
      </c>
      <c r="C41" s="341"/>
      <c r="D41" s="342"/>
      <c r="E41" s="331" t="str">
        <f>IF(AND(入力!C31&lt;&gt;"",入力!E31&lt;&gt;""),入力!C31&amp;" "&amp;入力!E31,"")</f>
        <v>タナカ レナ</v>
      </c>
      <c r="F41" s="332"/>
      <c r="G41" s="332"/>
      <c r="H41" s="332"/>
      <c r="I41" s="332"/>
      <c r="J41" s="332"/>
      <c r="K41" s="332"/>
      <c r="L41" s="332"/>
      <c r="M41" s="332"/>
      <c r="N41" s="332"/>
      <c r="O41" s="333"/>
      <c r="P41" s="334">
        <f>IF(入力!G31="","",入力!G31)</f>
        <v>5</v>
      </c>
      <c r="Q41" s="335"/>
      <c r="R41" s="336"/>
      <c r="S41" s="340" t="str">
        <f>IF(入力!U31="","",入力!U31)</f>
        <v>女</v>
      </c>
      <c r="T41" s="341"/>
      <c r="U41" s="342"/>
      <c r="V41" s="346" t="str">
        <f>IF(入力!I31="","",入力!I31)</f>
        <v>羽村市立武蔵野小学校</v>
      </c>
      <c r="W41" s="347"/>
      <c r="X41" s="347"/>
      <c r="Y41" s="347"/>
      <c r="Z41" s="347"/>
      <c r="AA41" s="347"/>
      <c r="AB41" s="347"/>
      <c r="AC41" s="347"/>
      <c r="AD41" s="347"/>
      <c r="AE41" s="347"/>
      <c r="AF41" s="347"/>
      <c r="AG41" s="347"/>
      <c r="AH41" s="347"/>
      <c r="AI41" s="347"/>
      <c r="AJ41" s="347"/>
      <c r="AK41" s="348"/>
      <c r="AL41" s="340">
        <f>IF(入力!M31="","",入力!M31)</f>
        <v>518271268</v>
      </c>
      <c r="AM41" s="341"/>
      <c r="AN41" s="341"/>
      <c r="AO41" s="341"/>
      <c r="AP41" s="341"/>
      <c r="AQ41" s="341"/>
      <c r="AR41" s="341"/>
      <c r="AS41" s="341"/>
      <c r="AT41" s="341"/>
      <c r="AU41" s="341"/>
      <c r="AV41" s="341"/>
      <c r="AW41" s="341"/>
      <c r="AX41" s="342"/>
      <c r="AY41" s="309">
        <f>IF(入力!P31="","",入力!P31)</f>
        <v>143</v>
      </c>
      <c r="AZ41" s="310"/>
      <c r="BA41" s="310"/>
      <c r="BB41" s="310"/>
      <c r="BC41" s="310"/>
      <c r="BD41" s="310"/>
      <c r="BE41" s="311"/>
    </row>
    <row r="42" spans="2:57" ht="20.100000000000001" customHeight="1">
      <c r="B42" s="368"/>
      <c r="C42" s="362"/>
      <c r="D42" s="363"/>
      <c r="E42" s="355" t="str">
        <f>IF(AND(入力!C32&lt;&gt;"",入力!E32&lt;&gt;""),入力!C32&amp;" "&amp;入力!E32,"")</f>
        <v>田中 怜奈</v>
      </c>
      <c r="F42" s="356"/>
      <c r="G42" s="356"/>
      <c r="H42" s="356"/>
      <c r="I42" s="356"/>
      <c r="J42" s="356"/>
      <c r="K42" s="356"/>
      <c r="L42" s="356"/>
      <c r="M42" s="356"/>
      <c r="N42" s="356"/>
      <c r="O42" s="357"/>
      <c r="P42" s="358"/>
      <c r="Q42" s="359"/>
      <c r="R42" s="360"/>
      <c r="S42" s="361"/>
      <c r="T42" s="362"/>
      <c r="U42" s="363"/>
      <c r="V42" s="364"/>
      <c r="W42" s="365"/>
      <c r="X42" s="365"/>
      <c r="Y42" s="365"/>
      <c r="Z42" s="365"/>
      <c r="AA42" s="365"/>
      <c r="AB42" s="365"/>
      <c r="AC42" s="365"/>
      <c r="AD42" s="365"/>
      <c r="AE42" s="365"/>
      <c r="AF42" s="365"/>
      <c r="AG42" s="365"/>
      <c r="AH42" s="365"/>
      <c r="AI42" s="365"/>
      <c r="AJ42" s="365"/>
      <c r="AK42" s="366"/>
      <c r="AL42" s="361"/>
      <c r="AM42" s="362"/>
      <c r="AN42" s="362"/>
      <c r="AO42" s="362"/>
      <c r="AP42" s="362"/>
      <c r="AQ42" s="362"/>
      <c r="AR42" s="362"/>
      <c r="AS42" s="362"/>
      <c r="AT42" s="362"/>
      <c r="AU42" s="362"/>
      <c r="AV42" s="362"/>
      <c r="AW42" s="362"/>
      <c r="AX42" s="363"/>
      <c r="AY42" s="352"/>
      <c r="AZ42" s="353"/>
      <c r="BA42" s="353"/>
      <c r="BB42" s="353"/>
      <c r="BC42" s="353"/>
      <c r="BD42" s="353"/>
      <c r="BE42" s="354"/>
    </row>
    <row r="43" spans="2:57" ht="11.45" customHeight="1">
      <c r="B43" s="367">
        <f>IF(入力!B33="","",入力!B33)</f>
        <v>5</v>
      </c>
      <c r="C43" s="341"/>
      <c r="D43" s="342"/>
      <c r="E43" s="331" t="str">
        <f>IF(AND(入力!C33&lt;&gt;"",入力!E33&lt;&gt;""),入力!C33&amp;" "&amp;入力!E33,"")</f>
        <v>シミズ ミト</v>
      </c>
      <c r="F43" s="332"/>
      <c r="G43" s="332"/>
      <c r="H43" s="332"/>
      <c r="I43" s="332"/>
      <c r="J43" s="332"/>
      <c r="K43" s="332"/>
      <c r="L43" s="332"/>
      <c r="M43" s="332"/>
      <c r="N43" s="332"/>
      <c r="O43" s="333"/>
      <c r="P43" s="334">
        <f>IF(入力!G33="","",入力!G33)</f>
        <v>5</v>
      </c>
      <c r="Q43" s="335"/>
      <c r="R43" s="336"/>
      <c r="S43" s="340" t="str">
        <f>IF(入力!U33="","",入力!U33)</f>
        <v>女</v>
      </c>
      <c r="T43" s="341"/>
      <c r="U43" s="342"/>
      <c r="V43" s="346" t="str">
        <f>IF(入力!I33="","",入力!I33)</f>
        <v>瑞穂町立第５小学校</v>
      </c>
      <c r="W43" s="347"/>
      <c r="X43" s="347"/>
      <c r="Y43" s="347"/>
      <c r="Z43" s="347"/>
      <c r="AA43" s="347"/>
      <c r="AB43" s="347"/>
      <c r="AC43" s="347"/>
      <c r="AD43" s="347"/>
      <c r="AE43" s="347"/>
      <c r="AF43" s="347"/>
      <c r="AG43" s="347"/>
      <c r="AH43" s="347"/>
      <c r="AI43" s="347"/>
      <c r="AJ43" s="347"/>
      <c r="AK43" s="348"/>
      <c r="AL43" s="340">
        <f>IF(入力!M33="","",入力!M33)</f>
        <v>519783760</v>
      </c>
      <c r="AM43" s="341"/>
      <c r="AN43" s="341"/>
      <c r="AO43" s="341"/>
      <c r="AP43" s="341"/>
      <c r="AQ43" s="341"/>
      <c r="AR43" s="341"/>
      <c r="AS43" s="341"/>
      <c r="AT43" s="341"/>
      <c r="AU43" s="341"/>
      <c r="AV43" s="341"/>
      <c r="AW43" s="341"/>
      <c r="AX43" s="342"/>
      <c r="AY43" s="309">
        <f>IF(入力!P33="","",入力!P33)</f>
        <v>148</v>
      </c>
      <c r="AZ43" s="310"/>
      <c r="BA43" s="310"/>
      <c r="BB43" s="310"/>
      <c r="BC43" s="310"/>
      <c r="BD43" s="310"/>
      <c r="BE43" s="311"/>
    </row>
    <row r="44" spans="2:57" ht="20.100000000000001" customHeight="1">
      <c r="B44" s="368"/>
      <c r="C44" s="362"/>
      <c r="D44" s="363"/>
      <c r="E44" s="355" t="str">
        <f>IF(AND(入力!C34&lt;&gt;"",入力!E34&lt;&gt;""),入力!C34&amp;" "&amp;入力!E34,"")</f>
        <v>清水 美杜</v>
      </c>
      <c r="F44" s="356"/>
      <c r="G44" s="356"/>
      <c r="H44" s="356"/>
      <c r="I44" s="356"/>
      <c r="J44" s="356"/>
      <c r="K44" s="356"/>
      <c r="L44" s="356"/>
      <c r="M44" s="356"/>
      <c r="N44" s="356"/>
      <c r="O44" s="357"/>
      <c r="P44" s="358"/>
      <c r="Q44" s="359"/>
      <c r="R44" s="360"/>
      <c r="S44" s="361"/>
      <c r="T44" s="362"/>
      <c r="U44" s="363"/>
      <c r="V44" s="364"/>
      <c r="W44" s="365"/>
      <c r="X44" s="365"/>
      <c r="Y44" s="365"/>
      <c r="Z44" s="365"/>
      <c r="AA44" s="365"/>
      <c r="AB44" s="365"/>
      <c r="AC44" s="365"/>
      <c r="AD44" s="365"/>
      <c r="AE44" s="365"/>
      <c r="AF44" s="365"/>
      <c r="AG44" s="365"/>
      <c r="AH44" s="365"/>
      <c r="AI44" s="365"/>
      <c r="AJ44" s="365"/>
      <c r="AK44" s="366"/>
      <c r="AL44" s="361"/>
      <c r="AM44" s="362"/>
      <c r="AN44" s="362"/>
      <c r="AO44" s="362"/>
      <c r="AP44" s="362"/>
      <c r="AQ44" s="362"/>
      <c r="AR44" s="362"/>
      <c r="AS44" s="362"/>
      <c r="AT44" s="362"/>
      <c r="AU44" s="362"/>
      <c r="AV44" s="362"/>
      <c r="AW44" s="362"/>
      <c r="AX44" s="363"/>
      <c r="AY44" s="352"/>
      <c r="AZ44" s="353"/>
      <c r="BA44" s="353"/>
      <c r="BB44" s="353"/>
      <c r="BC44" s="353"/>
      <c r="BD44" s="353"/>
      <c r="BE44" s="354"/>
    </row>
    <row r="45" spans="2:57" ht="11.45" customHeight="1">
      <c r="B45" s="367">
        <f>IF(入力!B35="","",入力!B35)</f>
        <v>6</v>
      </c>
      <c r="C45" s="341"/>
      <c r="D45" s="342"/>
      <c r="E45" s="331" t="str">
        <f>IF(AND(入力!C35&lt;&gt;"",入力!E35&lt;&gt;""),入力!C35&amp;" "&amp;入力!E35,"")</f>
        <v>イノウエ リノカ</v>
      </c>
      <c r="F45" s="332"/>
      <c r="G45" s="332"/>
      <c r="H45" s="332"/>
      <c r="I45" s="332"/>
      <c r="J45" s="332"/>
      <c r="K45" s="332"/>
      <c r="L45" s="332"/>
      <c r="M45" s="332"/>
      <c r="N45" s="332"/>
      <c r="O45" s="333"/>
      <c r="P45" s="334">
        <f>IF(入力!G35="","",入力!G35)</f>
        <v>5</v>
      </c>
      <c r="Q45" s="335"/>
      <c r="R45" s="336"/>
      <c r="S45" s="340" t="str">
        <f>IF(入力!U35="","",入力!U35)</f>
        <v>女</v>
      </c>
      <c r="T45" s="341"/>
      <c r="U45" s="342"/>
      <c r="V45" s="346" t="str">
        <f>IF(入力!I35="","",入力!I35)</f>
        <v>青梅市立第５小学校</v>
      </c>
      <c r="W45" s="347"/>
      <c r="X45" s="347"/>
      <c r="Y45" s="347"/>
      <c r="Z45" s="347"/>
      <c r="AA45" s="347"/>
      <c r="AB45" s="347"/>
      <c r="AC45" s="347"/>
      <c r="AD45" s="347"/>
      <c r="AE45" s="347"/>
      <c r="AF45" s="347"/>
      <c r="AG45" s="347"/>
      <c r="AH45" s="347"/>
      <c r="AI45" s="347"/>
      <c r="AJ45" s="347"/>
      <c r="AK45" s="348"/>
      <c r="AL45" s="340">
        <f>IF(入力!M35="","",入力!M35)</f>
        <v>520254235</v>
      </c>
      <c r="AM45" s="341"/>
      <c r="AN45" s="341"/>
      <c r="AO45" s="341"/>
      <c r="AP45" s="341"/>
      <c r="AQ45" s="341"/>
      <c r="AR45" s="341"/>
      <c r="AS45" s="341"/>
      <c r="AT45" s="341"/>
      <c r="AU45" s="341"/>
      <c r="AV45" s="341"/>
      <c r="AW45" s="341"/>
      <c r="AX45" s="342"/>
      <c r="AY45" s="309">
        <f>IF(入力!P35="","",入力!P35)</f>
        <v>149</v>
      </c>
      <c r="AZ45" s="310"/>
      <c r="BA45" s="310"/>
      <c r="BB45" s="310"/>
      <c r="BC45" s="310"/>
      <c r="BD45" s="310"/>
      <c r="BE45" s="311"/>
    </row>
    <row r="46" spans="2:57" ht="20.100000000000001" customHeight="1">
      <c r="B46" s="368"/>
      <c r="C46" s="362"/>
      <c r="D46" s="363"/>
      <c r="E46" s="355" t="str">
        <f>IF(AND(入力!C36&lt;&gt;"",入力!E36&lt;&gt;""),入力!C36&amp;" "&amp;入力!E36,"")</f>
        <v>井上　 莉乃香</v>
      </c>
      <c r="F46" s="356"/>
      <c r="G46" s="356"/>
      <c r="H46" s="356"/>
      <c r="I46" s="356"/>
      <c r="J46" s="356"/>
      <c r="K46" s="356"/>
      <c r="L46" s="356"/>
      <c r="M46" s="356"/>
      <c r="N46" s="356"/>
      <c r="O46" s="357"/>
      <c r="P46" s="358"/>
      <c r="Q46" s="359"/>
      <c r="R46" s="360"/>
      <c r="S46" s="361"/>
      <c r="T46" s="362"/>
      <c r="U46" s="363"/>
      <c r="V46" s="364"/>
      <c r="W46" s="365"/>
      <c r="X46" s="365"/>
      <c r="Y46" s="365"/>
      <c r="Z46" s="365"/>
      <c r="AA46" s="365"/>
      <c r="AB46" s="365"/>
      <c r="AC46" s="365"/>
      <c r="AD46" s="365"/>
      <c r="AE46" s="365"/>
      <c r="AF46" s="365"/>
      <c r="AG46" s="365"/>
      <c r="AH46" s="365"/>
      <c r="AI46" s="365"/>
      <c r="AJ46" s="365"/>
      <c r="AK46" s="366"/>
      <c r="AL46" s="361"/>
      <c r="AM46" s="362"/>
      <c r="AN46" s="362"/>
      <c r="AO46" s="362"/>
      <c r="AP46" s="362"/>
      <c r="AQ46" s="362"/>
      <c r="AR46" s="362"/>
      <c r="AS46" s="362"/>
      <c r="AT46" s="362"/>
      <c r="AU46" s="362"/>
      <c r="AV46" s="362"/>
      <c r="AW46" s="362"/>
      <c r="AX46" s="363"/>
      <c r="AY46" s="352"/>
      <c r="AZ46" s="353"/>
      <c r="BA46" s="353"/>
      <c r="BB46" s="353"/>
      <c r="BC46" s="353"/>
      <c r="BD46" s="353"/>
      <c r="BE46" s="354"/>
    </row>
    <row r="47" spans="2:57" ht="11.45" customHeight="1">
      <c r="B47" s="367">
        <f>IF(入力!B37="","",入力!B37)</f>
        <v>7</v>
      </c>
      <c r="C47" s="341"/>
      <c r="D47" s="342"/>
      <c r="E47" s="331" t="str">
        <f>IF(AND(入力!C37&lt;&gt;"",入力!E37&lt;&gt;""),入力!C37&amp;" "&amp;入力!E37,"")</f>
        <v>アサクラ ユイ</v>
      </c>
      <c r="F47" s="332"/>
      <c r="G47" s="332"/>
      <c r="H47" s="332"/>
      <c r="I47" s="332"/>
      <c r="J47" s="332"/>
      <c r="K47" s="332"/>
      <c r="L47" s="332"/>
      <c r="M47" s="332"/>
      <c r="N47" s="332"/>
      <c r="O47" s="333"/>
      <c r="P47" s="334">
        <f>IF(入力!G37="","",入力!G37)</f>
        <v>5</v>
      </c>
      <c r="Q47" s="335"/>
      <c r="R47" s="336"/>
      <c r="S47" s="340" t="str">
        <f>IF(入力!U37="","",入力!U37)</f>
        <v>女</v>
      </c>
      <c r="T47" s="341"/>
      <c r="U47" s="342"/>
      <c r="V47" s="346" t="str">
        <f>IF(入力!I37="","",入力!I37)</f>
        <v>昭島市立拝島第３小学校</v>
      </c>
      <c r="W47" s="347"/>
      <c r="X47" s="347"/>
      <c r="Y47" s="347"/>
      <c r="Z47" s="347"/>
      <c r="AA47" s="347"/>
      <c r="AB47" s="347"/>
      <c r="AC47" s="347"/>
      <c r="AD47" s="347"/>
      <c r="AE47" s="347"/>
      <c r="AF47" s="347"/>
      <c r="AG47" s="347"/>
      <c r="AH47" s="347"/>
      <c r="AI47" s="347"/>
      <c r="AJ47" s="347"/>
      <c r="AK47" s="348"/>
      <c r="AL47" s="340">
        <f>IF(入力!M37="","",入力!M37)</f>
        <v>520716504</v>
      </c>
      <c r="AM47" s="341"/>
      <c r="AN47" s="341"/>
      <c r="AO47" s="341"/>
      <c r="AP47" s="341"/>
      <c r="AQ47" s="341"/>
      <c r="AR47" s="341"/>
      <c r="AS47" s="341"/>
      <c r="AT47" s="341"/>
      <c r="AU47" s="341"/>
      <c r="AV47" s="341"/>
      <c r="AW47" s="341"/>
      <c r="AX47" s="342"/>
      <c r="AY47" s="309">
        <f>IF(入力!P37="","",入力!P37)</f>
        <v>141</v>
      </c>
      <c r="AZ47" s="310"/>
      <c r="BA47" s="310"/>
      <c r="BB47" s="310"/>
      <c r="BC47" s="310"/>
      <c r="BD47" s="310"/>
      <c r="BE47" s="311"/>
    </row>
    <row r="48" spans="2:57" ht="20.100000000000001" customHeight="1">
      <c r="B48" s="368"/>
      <c r="C48" s="362"/>
      <c r="D48" s="363"/>
      <c r="E48" s="355" t="str">
        <f>IF(AND(入力!C38&lt;&gt;"",入力!E38&lt;&gt;""),入力!C38&amp;" "&amp;入力!E38,"")</f>
        <v>朝倉 結衣</v>
      </c>
      <c r="F48" s="356"/>
      <c r="G48" s="356"/>
      <c r="H48" s="356"/>
      <c r="I48" s="356"/>
      <c r="J48" s="356"/>
      <c r="K48" s="356"/>
      <c r="L48" s="356"/>
      <c r="M48" s="356"/>
      <c r="N48" s="356"/>
      <c r="O48" s="357"/>
      <c r="P48" s="358"/>
      <c r="Q48" s="359"/>
      <c r="R48" s="360"/>
      <c r="S48" s="361"/>
      <c r="T48" s="362"/>
      <c r="U48" s="363"/>
      <c r="V48" s="364"/>
      <c r="W48" s="365"/>
      <c r="X48" s="365"/>
      <c r="Y48" s="365"/>
      <c r="Z48" s="365"/>
      <c r="AA48" s="365"/>
      <c r="AB48" s="365"/>
      <c r="AC48" s="365"/>
      <c r="AD48" s="365"/>
      <c r="AE48" s="365"/>
      <c r="AF48" s="365"/>
      <c r="AG48" s="365"/>
      <c r="AH48" s="365"/>
      <c r="AI48" s="365"/>
      <c r="AJ48" s="365"/>
      <c r="AK48" s="366"/>
      <c r="AL48" s="361"/>
      <c r="AM48" s="362"/>
      <c r="AN48" s="362"/>
      <c r="AO48" s="362"/>
      <c r="AP48" s="362"/>
      <c r="AQ48" s="362"/>
      <c r="AR48" s="362"/>
      <c r="AS48" s="362"/>
      <c r="AT48" s="362"/>
      <c r="AU48" s="362"/>
      <c r="AV48" s="362"/>
      <c r="AW48" s="362"/>
      <c r="AX48" s="363"/>
      <c r="AY48" s="352"/>
      <c r="AZ48" s="353"/>
      <c r="BA48" s="353"/>
      <c r="BB48" s="353"/>
      <c r="BC48" s="353"/>
      <c r="BD48" s="353"/>
      <c r="BE48" s="354"/>
    </row>
    <row r="49" spans="2:57" ht="11.45" customHeight="1">
      <c r="B49" s="367">
        <f>IF(入力!B39="","",入力!B39)</f>
        <v>8</v>
      </c>
      <c r="C49" s="341"/>
      <c r="D49" s="342"/>
      <c r="E49" s="331" t="str">
        <f>IF(AND(入力!C39&lt;&gt;"",入力!E39&lt;&gt;""),入力!C39&amp;" "&amp;入力!E39,"")</f>
        <v>アオキ コマリ</v>
      </c>
      <c r="F49" s="332"/>
      <c r="G49" s="332"/>
      <c r="H49" s="332"/>
      <c r="I49" s="332"/>
      <c r="J49" s="332"/>
      <c r="K49" s="332"/>
      <c r="L49" s="332"/>
      <c r="M49" s="332"/>
      <c r="N49" s="332"/>
      <c r="O49" s="333"/>
      <c r="P49" s="334">
        <f>IF(入力!G39="","",入力!G39)</f>
        <v>4</v>
      </c>
      <c r="Q49" s="335"/>
      <c r="R49" s="336"/>
      <c r="S49" s="340" t="str">
        <f>IF(入力!U39="","",入力!U39)</f>
        <v>女</v>
      </c>
      <c r="T49" s="341"/>
      <c r="U49" s="342"/>
      <c r="V49" s="346" t="str">
        <f>IF(入力!I39="","",入力!I39)</f>
        <v>青梅市立第１小学校</v>
      </c>
      <c r="W49" s="347"/>
      <c r="X49" s="347"/>
      <c r="Y49" s="347"/>
      <c r="Z49" s="347"/>
      <c r="AA49" s="347"/>
      <c r="AB49" s="347"/>
      <c r="AC49" s="347"/>
      <c r="AD49" s="347"/>
      <c r="AE49" s="347"/>
      <c r="AF49" s="347"/>
      <c r="AG49" s="347"/>
      <c r="AH49" s="347"/>
      <c r="AI49" s="347"/>
      <c r="AJ49" s="347"/>
      <c r="AK49" s="348"/>
      <c r="AL49" s="340">
        <f>IF(入力!M39="","",入力!M39)</f>
        <v>519783753</v>
      </c>
      <c r="AM49" s="341"/>
      <c r="AN49" s="341"/>
      <c r="AO49" s="341"/>
      <c r="AP49" s="341"/>
      <c r="AQ49" s="341"/>
      <c r="AR49" s="341"/>
      <c r="AS49" s="341"/>
      <c r="AT49" s="341"/>
      <c r="AU49" s="341"/>
      <c r="AV49" s="341"/>
      <c r="AW49" s="341"/>
      <c r="AX49" s="342"/>
      <c r="AY49" s="309">
        <f>IF(入力!P39="","",入力!P39)</f>
        <v>149</v>
      </c>
      <c r="AZ49" s="310"/>
      <c r="BA49" s="310"/>
      <c r="BB49" s="310"/>
      <c r="BC49" s="310"/>
      <c r="BD49" s="310"/>
      <c r="BE49" s="311"/>
    </row>
    <row r="50" spans="2:57" ht="20.100000000000001" customHeight="1">
      <c r="B50" s="368"/>
      <c r="C50" s="362"/>
      <c r="D50" s="363"/>
      <c r="E50" s="355" t="str">
        <f>IF(AND(入力!C40&lt;&gt;"",入力!E40&lt;&gt;""),入力!C40&amp;" "&amp;入力!E40,"")</f>
        <v>青木 心鞠</v>
      </c>
      <c r="F50" s="356"/>
      <c r="G50" s="356"/>
      <c r="H50" s="356"/>
      <c r="I50" s="356"/>
      <c r="J50" s="356"/>
      <c r="K50" s="356"/>
      <c r="L50" s="356"/>
      <c r="M50" s="356"/>
      <c r="N50" s="356"/>
      <c r="O50" s="357"/>
      <c r="P50" s="358"/>
      <c r="Q50" s="359"/>
      <c r="R50" s="360"/>
      <c r="S50" s="361"/>
      <c r="T50" s="362"/>
      <c r="U50" s="363"/>
      <c r="V50" s="364"/>
      <c r="W50" s="365"/>
      <c r="X50" s="365"/>
      <c r="Y50" s="365"/>
      <c r="Z50" s="365"/>
      <c r="AA50" s="365"/>
      <c r="AB50" s="365"/>
      <c r="AC50" s="365"/>
      <c r="AD50" s="365"/>
      <c r="AE50" s="365"/>
      <c r="AF50" s="365"/>
      <c r="AG50" s="365"/>
      <c r="AH50" s="365"/>
      <c r="AI50" s="365"/>
      <c r="AJ50" s="365"/>
      <c r="AK50" s="366"/>
      <c r="AL50" s="361"/>
      <c r="AM50" s="362"/>
      <c r="AN50" s="362"/>
      <c r="AO50" s="362"/>
      <c r="AP50" s="362"/>
      <c r="AQ50" s="362"/>
      <c r="AR50" s="362"/>
      <c r="AS50" s="362"/>
      <c r="AT50" s="362"/>
      <c r="AU50" s="362"/>
      <c r="AV50" s="362"/>
      <c r="AW50" s="362"/>
      <c r="AX50" s="363"/>
      <c r="AY50" s="352"/>
      <c r="AZ50" s="353"/>
      <c r="BA50" s="353"/>
      <c r="BB50" s="353"/>
      <c r="BC50" s="353"/>
      <c r="BD50" s="353"/>
      <c r="BE50" s="354"/>
    </row>
    <row r="51" spans="2:57" ht="11.45" customHeight="1">
      <c r="B51" s="367">
        <f>IF(入力!B41="","",入力!B41)</f>
        <v>9</v>
      </c>
      <c r="C51" s="341"/>
      <c r="D51" s="342"/>
      <c r="E51" s="331" t="str">
        <f>IF(AND(入力!C41&lt;&gt;"",入力!E41&lt;&gt;""),入力!C41&amp;" "&amp;入力!E41,"")</f>
        <v>トヤ ヒヨリ</v>
      </c>
      <c r="F51" s="332"/>
      <c r="G51" s="332"/>
      <c r="H51" s="332"/>
      <c r="I51" s="332"/>
      <c r="J51" s="332"/>
      <c r="K51" s="332"/>
      <c r="L51" s="332"/>
      <c r="M51" s="332"/>
      <c r="N51" s="332"/>
      <c r="O51" s="333"/>
      <c r="P51" s="334">
        <f>IF(入力!G41="","",入力!G41)</f>
        <v>4</v>
      </c>
      <c r="Q51" s="335"/>
      <c r="R51" s="336"/>
      <c r="S51" s="340" t="str">
        <f>IF(入力!U41="","",入力!U41)</f>
        <v>女</v>
      </c>
      <c r="T51" s="341"/>
      <c r="U51" s="342"/>
      <c r="V51" s="346" t="str">
        <f>IF(入力!I41="","",入力!I41)</f>
        <v>瑞穂町立第３小学校</v>
      </c>
      <c r="W51" s="347"/>
      <c r="X51" s="347"/>
      <c r="Y51" s="347"/>
      <c r="Z51" s="347"/>
      <c r="AA51" s="347"/>
      <c r="AB51" s="347"/>
      <c r="AC51" s="347"/>
      <c r="AD51" s="347"/>
      <c r="AE51" s="347"/>
      <c r="AF51" s="347"/>
      <c r="AG51" s="347"/>
      <c r="AH51" s="347"/>
      <c r="AI51" s="347"/>
      <c r="AJ51" s="347"/>
      <c r="AK51" s="348"/>
      <c r="AL51" s="340">
        <f>IF(入力!M41="","",入力!M41)</f>
        <v>520893496</v>
      </c>
      <c r="AM51" s="341"/>
      <c r="AN51" s="341"/>
      <c r="AO51" s="341"/>
      <c r="AP51" s="341"/>
      <c r="AQ51" s="341"/>
      <c r="AR51" s="341"/>
      <c r="AS51" s="341"/>
      <c r="AT51" s="341"/>
      <c r="AU51" s="341"/>
      <c r="AV51" s="341"/>
      <c r="AW51" s="341"/>
      <c r="AX51" s="342"/>
      <c r="AY51" s="309">
        <f>IF(入力!P41="","",入力!P41)</f>
        <v>142</v>
      </c>
      <c r="AZ51" s="310"/>
      <c r="BA51" s="310"/>
      <c r="BB51" s="310"/>
      <c r="BC51" s="310"/>
      <c r="BD51" s="310"/>
      <c r="BE51" s="311"/>
    </row>
    <row r="52" spans="2:57" ht="20.100000000000001" customHeight="1">
      <c r="B52" s="368"/>
      <c r="C52" s="362"/>
      <c r="D52" s="363"/>
      <c r="E52" s="355" t="str">
        <f>IF(AND(入力!C42&lt;&gt;"",入力!E42&lt;&gt;""),入力!C42&amp;" "&amp;入力!E42,"")</f>
        <v>戸谷 ひより</v>
      </c>
      <c r="F52" s="356"/>
      <c r="G52" s="356"/>
      <c r="H52" s="356"/>
      <c r="I52" s="356"/>
      <c r="J52" s="356"/>
      <c r="K52" s="356"/>
      <c r="L52" s="356"/>
      <c r="M52" s="356"/>
      <c r="N52" s="356"/>
      <c r="O52" s="357"/>
      <c r="P52" s="358"/>
      <c r="Q52" s="359"/>
      <c r="R52" s="360"/>
      <c r="S52" s="361"/>
      <c r="T52" s="362"/>
      <c r="U52" s="363"/>
      <c r="V52" s="364"/>
      <c r="W52" s="365"/>
      <c r="X52" s="365"/>
      <c r="Y52" s="365"/>
      <c r="Z52" s="365"/>
      <c r="AA52" s="365"/>
      <c r="AB52" s="365"/>
      <c r="AC52" s="365"/>
      <c r="AD52" s="365"/>
      <c r="AE52" s="365"/>
      <c r="AF52" s="365"/>
      <c r="AG52" s="365"/>
      <c r="AH52" s="365"/>
      <c r="AI52" s="365"/>
      <c r="AJ52" s="365"/>
      <c r="AK52" s="366"/>
      <c r="AL52" s="361"/>
      <c r="AM52" s="362"/>
      <c r="AN52" s="362"/>
      <c r="AO52" s="362"/>
      <c r="AP52" s="362"/>
      <c r="AQ52" s="362"/>
      <c r="AR52" s="362"/>
      <c r="AS52" s="362"/>
      <c r="AT52" s="362"/>
      <c r="AU52" s="362"/>
      <c r="AV52" s="362"/>
      <c r="AW52" s="362"/>
      <c r="AX52" s="363"/>
      <c r="AY52" s="352"/>
      <c r="AZ52" s="353"/>
      <c r="BA52" s="353"/>
      <c r="BB52" s="353"/>
      <c r="BC52" s="353"/>
      <c r="BD52" s="353"/>
      <c r="BE52" s="354"/>
    </row>
    <row r="53" spans="2:57" ht="11.45" customHeight="1">
      <c r="B53" s="367">
        <f>IF(入力!B43="","",入力!B43)</f>
        <v>10</v>
      </c>
      <c r="C53" s="341"/>
      <c r="D53" s="342"/>
      <c r="E53" s="331" t="str">
        <f>IF(AND(入力!C43&lt;&gt;"",入力!E43&lt;&gt;""),入力!C43&amp;" "&amp;入力!E43,"")</f>
        <v>スギヤマ チトヨ</v>
      </c>
      <c r="F53" s="332"/>
      <c r="G53" s="332"/>
      <c r="H53" s="332"/>
      <c r="I53" s="332"/>
      <c r="J53" s="332"/>
      <c r="K53" s="332"/>
      <c r="L53" s="332"/>
      <c r="M53" s="332"/>
      <c r="N53" s="332"/>
      <c r="O53" s="333"/>
      <c r="P53" s="334">
        <f>IF(入力!G43="","",入力!G43)</f>
        <v>4</v>
      </c>
      <c r="Q53" s="335"/>
      <c r="R53" s="336"/>
      <c r="S53" s="340" t="str">
        <f>IF(入力!U43="","",入力!U43)</f>
        <v>女</v>
      </c>
      <c r="T53" s="341"/>
      <c r="U53" s="342"/>
      <c r="V53" s="346" t="str">
        <f>IF(入力!I43="","",入力!I43)</f>
        <v>青梅市立第２小学校</v>
      </c>
      <c r="W53" s="347"/>
      <c r="X53" s="347"/>
      <c r="Y53" s="347"/>
      <c r="Z53" s="347"/>
      <c r="AA53" s="347"/>
      <c r="AB53" s="347"/>
      <c r="AC53" s="347"/>
      <c r="AD53" s="347"/>
      <c r="AE53" s="347"/>
      <c r="AF53" s="347"/>
      <c r="AG53" s="347"/>
      <c r="AH53" s="347"/>
      <c r="AI53" s="347"/>
      <c r="AJ53" s="347"/>
      <c r="AK53" s="348"/>
      <c r="AL53" s="340">
        <f>IF(入力!M43="","",入力!M43)</f>
        <v>520893489</v>
      </c>
      <c r="AM53" s="341"/>
      <c r="AN53" s="341"/>
      <c r="AO53" s="341"/>
      <c r="AP53" s="341"/>
      <c r="AQ53" s="341"/>
      <c r="AR53" s="341"/>
      <c r="AS53" s="341"/>
      <c r="AT53" s="341"/>
      <c r="AU53" s="341"/>
      <c r="AV53" s="341"/>
      <c r="AW53" s="341"/>
      <c r="AX53" s="342"/>
      <c r="AY53" s="309">
        <f>IF(入力!P43="","",入力!P43)</f>
        <v>143</v>
      </c>
      <c r="AZ53" s="310"/>
      <c r="BA53" s="310"/>
      <c r="BB53" s="310"/>
      <c r="BC53" s="310"/>
      <c r="BD53" s="310"/>
      <c r="BE53" s="311"/>
    </row>
    <row r="54" spans="2:57" ht="20.100000000000001" customHeight="1">
      <c r="B54" s="368"/>
      <c r="C54" s="362"/>
      <c r="D54" s="363"/>
      <c r="E54" s="355" t="str">
        <f>IF(AND(入力!C44&lt;&gt;"",入力!E44&lt;&gt;""),入力!C44&amp;" "&amp;入力!E44,"")</f>
        <v>杉山 千響</v>
      </c>
      <c r="F54" s="356"/>
      <c r="G54" s="356"/>
      <c r="H54" s="356"/>
      <c r="I54" s="356"/>
      <c r="J54" s="356"/>
      <c r="K54" s="356"/>
      <c r="L54" s="356"/>
      <c r="M54" s="356"/>
      <c r="N54" s="356"/>
      <c r="O54" s="357"/>
      <c r="P54" s="358"/>
      <c r="Q54" s="359"/>
      <c r="R54" s="360"/>
      <c r="S54" s="361"/>
      <c r="T54" s="362"/>
      <c r="U54" s="363"/>
      <c r="V54" s="364"/>
      <c r="W54" s="365"/>
      <c r="X54" s="365"/>
      <c r="Y54" s="365"/>
      <c r="Z54" s="365"/>
      <c r="AA54" s="365"/>
      <c r="AB54" s="365"/>
      <c r="AC54" s="365"/>
      <c r="AD54" s="365"/>
      <c r="AE54" s="365"/>
      <c r="AF54" s="365"/>
      <c r="AG54" s="365"/>
      <c r="AH54" s="365"/>
      <c r="AI54" s="365"/>
      <c r="AJ54" s="365"/>
      <c r="AK54" s="366"/>
      <c r="AL54" s="361"/>
      <c r="AM54" s="362"/>
      <c r="AN54" s="362"/>
      <c r="AO54" s="362"/>
      <c r="AP54" s="362"/>
      <c r="AQ54" s="362"/>
      <c r="AR54" s="362"/>
      <c r="AS54" s="362"/>
      <c r="AT54" s="362"/>
      <c r="AU54" s="362"/>
      <c r="AV54" s="362"/>
      <c r="AW54" s="362"/>
      <c r="AX54" s="363"/>
      <c r="AY54" s="352"/>
      <c r="AZ54" s="353"/>
      <c r="BA54" s="353"/>
      <c r="BB54" s="353"/>
      <c r="BC54" s="353"/>
      <c r="BD54" s="353"/>
      <c r="BE54" s="354"/>
    </row>
    <row r="55" spans="2:57" ht="11.45" customHeight="1">
      <c r="B55" s="367">
        <f>IF(入力!B45="","",入力!B45)</f>
        <v>11</v>
      </c>
      <c r="C55" s="341"/>
      <c r="D55" s="342"/>
      <c r="E55" s="331" t="str">
        <f>IF(AND(入力!C45&lt;&gt;"",入力!E45&lt;&gt;""),入力!C45&amp;" "&amp;入力!E45,"")</f>
        <v>セキヅカ アヤ</v>
      </c>
      <c r="F55" s="332"/>
      <c r="G55" s="332"/>
      <c r="H55" s="332"/>
      <c r="I55" s="332"/>
      <c r="J55" s="332"/>
      <c r="K55" s="332"/>
      <c r="L55" s="332"/>
      <c r="M55" s="332"/>
      <c r="N55" s="332"/>
      <c r="O55" s="333"/>
      <c r="P55" s="334">
        <f>IF(入力!G45="","",入力!G45)</f>
        <v>4</v>
      </c>
      <c r="Q55" s="335"/>
      <c r="R55" s="336"/>
      <c r="S55" s="340" t="str">
        <f>IF(入力!U45="","",入力!U45)</f>
        <v>女</v>
      </c>
      <c r="T55" s="341"/>
      <c r="U55" s="342"/>
      <c r="V55" s="346" t="str">
        <f>IF(入力!I45="","",入力!I45)</f>
        <v>青梅市立第２小学校</v>
      </c>
      <c r="W55" s="347"/>
      <c r="X55" s="347"/>
      <c r="Y55" s="347"/>
      <c r="Z55" s="347"/>
      <c r="AA55" s="347"/>
      <c r="AB55" s="347"/>
      <c r="AC55" s="347"/>
      <c r="AD55" s="347"/>
      <c r="AE55" s="347"/>
      <c r="AF55" s="347"/>
      <c r="AG55" s="347"/>
      <c r="AH55" s="347"/>
      <c r="AI55" s="347"/>
      <c r="AJ55" s="347"/>
      <c r="AK55" s="348"/>
      <c r="AL55" s="340">
        <f>IF(入力!M45="","",入力!M45)</f>
        <v>521894331</v>
      </c>
      <c r="AM55" s="341"/>
      <c r="AN55" s="341"/>
      <c r="AO55" s="341"/>
      <c r="AP55" s="341"/>
      <c r="AQ55" s="341"/>
      <c r="AR55" s="341"/>
      <c r="AS55" s="341"/>
      <c r="AT55" s="341"/>
      <c r="AU55" s="341"/>
      <c r="AV55" s="341"/>
      <c r="AW55" s="341"/>
      <c r="AX55" s="342"/>
      <c r="AY55" s="309">
        <f>IF(入力!P45="","",入力!P45)</f>
        <v>131</v>
      </c>
      <c r="AZ55" s="310"/>
      <c r="BA55" s="310"/>
      <c r="BB55" s="310"/>
      <c r="BC55" s="310"/>
      <c r="BD55" s="310"/>
      <c r="BE55" s="311"/>
    </row>
    <row r="56" spans="2:57" ht="20.100000000000001" customHeight="1">
      <c r="B56" s="368"/>
      <c r="C56" s="362"/>
      <c r="D56" s="363"/>
      <c r="E56" s="355" t="str">
        <f>IF(AND(入力!C46&lt;&gt;"",入力!E46&lt;&gt;""),入力!C46&amp;" "&amp;入力!E46,"")</f>
        <v>関塚 亜弥</v>
      </c>
      <c r="F56" s="356"/>
      <c r="G56" s="356"/>
      <c r="H56" s="356"/>
      <c r="I56" s="356"/>
      <c r="J56" s="356"/>
      <c r="K56" s="356"/>
      <c r="L56" s="356"/>
      <c r="M56" s="356"/>
      <c r="N56" s="356"/>
      <c r="O56" s="357"/>
      <c r="P56" s="358"/>
      <c r="Q56" s="359"/>
      <c r="R56" s="360"/>
      <c r="S56" s="361"/>
      <c r="T56" s="362"/>
      <c r="U56" s="363"/>
      <c r="V56" s="364"/>
      <c r="W56" s="365"/>
      <c r="X56" s="365"/>
      <c r="Y56" s="365"/>
      <c r="Z56" s="365"/>
      <c r="AA56" s="365"/>
      <c r="AB56" s="365"/>
      <c r="AC56" s="365"/>
      <c r="AD56" s="365"/>
      <c r="AE56" s="365"/>
      <c r="AF56" s="365"/>
      <c r="AG56" s="365"/>
      <c r="AH56" s="365"/>
      <c r="AI56" s="365"/>
      <c r="AJ56" s="365"/>
      <c r="AK56" s="366"/>
      <c r="AL56" s="361"/>
      <c r="AM56" s="362"/>
      <c r="AN56" s="362"/>
      <c r="AO56" s="362"/>
      <c r="AP56" s="362"/>
      <c r="AQ56" s="362"/>
      <c r="AR56" s="362"/>
      <c r="AS56" s="362"/>
      <c r="AT56" s="362"/>
      <c r="AU56" s="362"/>
      <c r="AV56" s="362"/>
      <c r="AW56" s="362"/>
      <c r="AX56" s="363"/>
      <c r="AY56" s="352"/>
      <c r="AZ56" s="353"/>
      <c r="BA56" s="353"/>
      <c r="BB56" s="353"/>
      <c r="BC56" s="353"/>
      <c r="BD56" s="353"/>
      <c r="BE56" s="354"/>
    </row>
    <row r="57" spans="2:57" ht="11.45" customHeight="1">
      <c r="B57" s="325">
        <f>IF(入力!B47="","",入力!B47)</f>
        <v>12</v>
      </c>
      <c r="C57" s="326"/>
      <c r="D57" s="327"/>
      <c r="E57" s="331" t="str">
        <f>IF(AND(入力!C47&lt;&gt;"",入力!E47&lt;&gt;""),入力!C47&amp;" "&amp;入力!E47,"")</f>
        <v>フジワラ ライム</v>
      </c>
      <c r="F57" s="332"/>
      <c r="G57" s="332"/>
      <c r="H57" s="332"/>
      <c r="I57" s="332"/>
      <c r="J57" s="332"/>
      <c r="K57" s="332"/>
      <c r="L57" s="332"/>
      <c r="M57" s="332"/>
      <c r="N57" s="332"/>
      <c r="O57" s="333"/>
      <c r="P57" s="334">
        <f>IF(入力!G47="","",入力!G47)</f>
        <v>4</v>
      </c>
      <c r="Q57" s="335"/>
      <c r="R57" s="336"/>
      <c r="S57" s="340" t="str">
        <f>IF(入力!U47="","",入力!U47)</f>
        <v>女</v>
      </c>
      <c r="T57" s="341"/>
      <c r="U57" s="342"/>
      <c r="V57" s="346" t="str">
        <f>IF(入力!I47="","",入力!I47)</f>
        <v>瑞穂町立第３小学校</v>
      </c>
      <c r="W57" s="347"/>
      <c r="X57" s="347"/>
      <c r="Y57" s="347"/>
      <c r="Z57" s="347"/>
      <c r="AA57" s="347"/>
      <c r="AB57" s="347"/>
      <c r="AC57" s="347"/>
      <c r="AD57" s="347"/>
      <c r="AE57" s="347"/>
      <c r="AF57" s="347"/>
      <c r="AG57" s="347"/>
      <c r="AH57" s="347"/>
      <c r="AI57" s="347"/>
      <c r="AJ57" s="347"/>
      <c r="AK57" s="348"/>
      <c r="AL57" s="340">
        <f>IF(入力!M47="","",入力!M47)</f>
        <v>521894348</v>
      </c>
      <c r="AM57" s="341"/>
      <c r="AN57" s="341"/>
      <c r="AO57" s="341"/>
      <c r="AP57" s="341"/>
      <c r="AQ57" s="341"/>
      <c r="AR57" s="341"/>
      <c r="AS57" s="341"/>
      <c r="AT57" s="341"/>
      <c r="AU57" s="341"/>
      <c r="AV57" s="341"/>
      <c r="AW57" s="341"/>
      <c r="AX57" s="342"/>
      <c r="AY57" s="309">
        <f>IF(入力!P47="","",入力!P47)</f>
        <v>138</v>
      </c>
      <c r="AZ57" s="310"/>
      <c r="BA57" s="310"/>
      <c r="BB57" s="310"/>
      <c r="BC57" s="310"/>
      <c r="BD57" s="310"/>
      <c r="BE57" s="311"/>
    </row>
    <row r="58" spans="2:57" ht="20.100000000000001" customHeight="1">
      <c r="B58" s="325"/>
      <c r="C58" s="326"/>
      <c r="D58" s="327"/>
      <c r="E58" s="355" t="str">
        <f>IF(AND(入力!C48&lt;&gt;"",入力!E48&lt;&gt;""),入力!C48&amp;" "&amp;入力!E48,"")</f>
        <v>藤原 萊夢</v>
      </c>
      <c r="F58" s="356"/>
      <c r="G58" s="356"/>
      <c r="H58" s="356"/>
      <c r="I58" s="356"/>
      <c r="J58" s="356"/>
      <c r="K58" s="356"/>
      <c r="L58" s="356"/>
      <c r="M58" s="356"/>
      <c r="N58" s="356"/>
      <c r="O58" s="357"/>
      <c r="P58" s="358"/>
      <c r="Q58" s="359"/>
      <c r="R58" s="360"/>
      <c r="S58" s="361"/>
      <c r="T58" s="362"/>
      <c r="U58" s="363"/>
      <c r="V58" s="364"/>
      <c r="W58" s="365"/>
      <c r="X58" s="365"/>
      <c r="Y58" s="365"/>
      <c r="Z58" s="365"/>
      <c r="AA58" s="365"/>
      <c r="AB58" s="365"/>
      <c r="AC58" s="365"/>
      <c r="AD58" s="365"/>
      <c r="AE58" s="365"/>
      <c r="AF58" s="365"/>
      <c r="AG58" s="365"/>
      <c r="AH58" s="365"/>
      <c r="AI58" s="365"/>
      <c r="AJ58" s="365"/>
      <c r="AK58" s="366"/>
      <c r="AL58" s="361"/>
      <c r="AM58" s="362"/>
      <c r="AN58" s="362"/>
      <c r="AO58" s="362"/>
      <c r="AP58" s="362"/>
      <c r="AQ58" s="362"/>
      <c r="AR58" s="362"/>
      <c r="AS58" s="362"/>
      <c r="AT58" s="362"/>
      <c r="AU58" s="362"/>
      <c r="AV58" s="362"/>
      <c r="AW58" s="362"/>
      <c r="AX58" s="363"/>
      <c r="AY58" s="352"/>
      <c r="AZ58" s="353"/>
      <c r="BA58" s="353"/>
      <c r="BB58" s="353"/>
      <c r="BC58" s="353"/>
      <c r="BD58" s="353"/>
      <c r="BE58" s="354"/>
    </row>
    <row r="59" spans="2:57" ht="11.45" customHeight="1">
      <c r="B59" s="325">
        <f>IF(入力!B49="","",入力!B49)</f>
        <v>13</v>
      </c>
      <c r="C59" s="326"/>
      <c r="D59" s="327"/>
      <c r="E59" s="331" t="str">
        <f>IF(AND(入力!C49&lt;&gt;"",入力!E49&lt;&gt;""),入力!C49&amp;" "&amp;入力!E49,"")</f>
        <v>シンヤ マホ</v>
      </c>
      <c r="F59" s="332"/>
      <c r="G59" s="332"/>
      <c r="H59" s="332"/>
      <c r="I59" s="332"/>
      <c r="J59" s="332"/>
      <c r="K59" s="332"/>
      <c r="L59" s="332"/>
      <c r="M59" s="332"/>
      <c r="N59" s="332"/>
      <c r="O59" s="333"/>
      <c r="P59" s="334">
        <f>IF(入力!G49="","",入力!G49)</f>
        <v>4</v>
      </c>
      <c r="Q59" s="335"/>
      <c r="R59" s="336"/>
      <c r="S59" s="340" t="str">
        <f>IF(入力!U49="","",入力!U49)</f>
        <v>女</v>
      </c>
      <c r="T59" s="341"/>
      <c r="U59" s="342"/>
      <c r="V59" s="346" t="str">
        <f>IF(入力!I49="","",入力!I49)</f>
        <v>青梅市立第３小学校</v>
      </c>
      <c r="W59" s="347"/>
      <c r="X59" s="347"/>
      <c r="Y59" s="347"/>
      <c r="Z59" s="347"/>
      <c r="AA59" s="347"/>
      <c r="AB59" s="347"/>
      <c r="AC59" s="347"/>
      <c r="AD59" s="347"/>
      <c r="AE59" s="347"/>
      <c r="AF59" s="347"/>
      <c r="AG59" s="347"/>
      <c r="AH59" s="347"/>
      <c r="AI59" s="347"/>
      <c r="AJ59" s="347"/>
      <c r="AK59" s="348"/>
      <c r="AL59" s="340">
        <f>IF(入力!M49="","",入力!M49)</f>
        <v>521894324</v>
      </c>
      <c r="AM59" s="341"/>
      <c r="AN59" s="341"/>
      <c r="AO59" s="341"/>
      <c r="AP59" s="341"/>
      <c r="AQ59" s="341"/>
      <c r="AR59" s="341"/>
      <c r="AS59" s="341"/>
      <c r="AT59" s="341"/>
      <c r="AU59" s="341"/>
      <c r="AV59" s="341"/>
      <c r="AW59" s="341"/>
      <c r="AX59" s="342"/>
      <c r="AY59" s="309">
        <f>IF(入力!P49="","",入力!P49)</f>
        <v>153</v>
      </c>
      <c r="AZ59" s="310"/>
      <c r="BA59" s="310"/>
      <c r="BB59" s="310"/>
      <c r="BC59" s="310"/>
      <c r="BD59" s="310"/>
      <c r="BE59" s="311"/>
    </row>
    <row r="60" spans="2:57" ht="20.100000000000001" customHeight="1">
      <c r="B60" s="325"/>
      <c r="C60" s="326"/>
      <c r="D60" s="327"/>
      <c r="E60" s="355" t="str">
        <f>IF(AND(入力!C50&lt;&gt;"",入力!E50&lt;&gt;""),入力!C50&amp;" "&amp;入力!E50,"")</f>
        <v>新屋 満帆</v>
      </c>
      <c r="F60" s="356"/>
      <c r="G60" s="356"/>
      <c r="H60" s="356"/>
      <c r="I60" s="356"/>
      <c r="J60" s="356"/>
      <c r="K60" s="356"/>
      <c r="L60" s="356"/>
      <c r="M60" s="356"/>
      <c r="N60" s="356"/>
      <c r="O60" s="357"/>
      <c r="P60" s="358"/>
      <c r="Q60" s="359"/>
      <c r="R60" s="360"/>
      <c r="S60" s="361"/>
      <c r="T60" s="362"/>
      <c r="U60" s="363"/>
      <c r="V60" s="364"/>
      <c r="W60" s="365"/>
      <c r="X60" s="365"/>
      <c r="Y60" s="365"/>
      <c r="Z60" s="365"/>
      <c r="AA60" s="365"/>
      <c r="AB60" s="365"/>
      <c r="AC60" s="365"/>
      <c r="AD60" s="365"/>
      <c r="AE60" s="365"/>
      <c r="AF60" s="365"/>
      <c r="AG60" s="365"/>
      <c r="AH60" s="365"/>
      <c r="AI60" s="365"/>
      <c r="AJ60" s="365"/>
      <c r="AK60" s="366"/>
      <c r="AL60" s="361"/>
      <c r="AM60" s="362"/>
      <c r="AN60" s="362"/>
      <c r="AO60" s="362"/>
      <c r="AP60" s="362"/>
      <c r="AQ60" s="362"/>
      <c r="AR60" s="362"/>
      <c r="AS60" s="362"/>
      <c r="AT60" s="362"/>
      <c r="AU60" s="362"/>
      <c r="AV60" s="362"/>
      <c r="AW60" s="362"/>
      <c r="AX60" s="363"/>
      <c r="AY60" s="352"/>
      <c r="AZ60" s="353"/>
      <c r="BA60" s="353"/>
      <c r="BB60" s="353"/>
      <c r="BC60" s="353"/>
      <c r="BD60" s="353"/>
      <c r="BE60" s="354"/>
    </row>
    <row r="61" spans="2:57" ht="11.45" customHeight="1">
      <c r="B61" s="325">
        <f>IF(入力!B51="","",入力!B51)</f>
        <v>14</v>
      </c>
      <c r="C61" s="326"/>
      <c r="D61" s="327"/>
      <c r="E61" s="331" t="str">
        <f>IF(AND(入力!C51&lt;&gt;"",入力!E51&lt;&gt;""),入力!C51&amp;" "&amp;入力!E51,"")</f>
        <v>ササキ マナ</v>
      </c>
      <c r="F61" s="332"/>
      <c r="G61" s="332"/>
      <c r="H61" s="332"/>
      <c r="I61" s="332"/>
      <c r="J61" s="332"/>
      <c r="K61" s="332"/>
      <c r="L61" s="332"/>
      <c r="M61" s="332"/>
      <c r="N61" s="332"/>
      <c r="O61" s="333"/>
      <c r="P61" s="334">
        <f>IF(入力!G51="","",入力!G51)</f>
        <v>4</v>
      </c>
      <c r="Q61" s="335"/>
      <c r="R61" s="336"/>
      <c r="S61" s="340" t="str">
        <f>IF(入力!U51="","",入力!U51)</f>
        <v>女</v>
      </c>
      <c r="T61" s="341"/>
      <c r="U61" s="342"/>
      <c r="V61" s="346" t="str">
        <f>IF(入力!I51="","",入力!I51)</f>
        <v>青梅市立新町小学校</v>
      </c>
      <c r="W61" s="347"/>
      <c r="X61" s="347"/>
      <c r="Y61" s="347"/>
      <c r="Z61" s="347"/>
      <c r="AA61" s="347"/>
      <c r="AB61" s="347"/>
      <c r="AC61" s="347"/>
      <c r="AD61" s="347"/>
      <c r="AE61" s="347"/>
      <c r="AF61" s="347"/>
      <c r="AG61" s="347"/>
      <c r="AH61" s="347"/>
      <c r="AI61" s="347"/>
      <c r="AJ61" s="347"/>
      <c r="AK61" s="348"/>
      <c r="AL61" s="340">
        <f>IF(入力!M51="","",入力!M51)</f>
        <v>519783777</v>
      </c>
      <c r="AM61" s="341"/>
      <c r="AN61" s="341"/>
      <c r="AO61" s="341"/>
      <c r="AP61" s="341"/>
      <c r="AQ61" s="341"/>
      <c r="AR61" s="341"/>
      <c r="AS61" s="341"/>
      <c r="AT61" s="341"/>
      <c r="AU61" s="341"/>
      <c r="AV61" s="341"/>
      <c r="AW61" s="341"/>
      <c r="AX61" s="342"/>
      <c r="AY61" s="309">
        <f>IF(入力!P51="","",入力!P51)</f>
        <v>137</v>
      </c>
      <c r="AZ61" s="310"/>
      <c r="BA61" s="310"/>
      <c r="BB61" s="310"/>
      <c r="BC61" s="310"/>
      <c r="BD61" s="310"/>
      <c r="BE61" s="311"/>
    </row>
    <row r="62" spans="2:57" ht="20.100000000000001" customHeight="1" thickBot="1">
      <c r="B62" s="328"/>
      <c r="C62" s="329"/>
      <c r="D62" s="330"/>
      <c r="E62" s="315" t="str">
        <f>IF(AND(入力!C52&lt;&gt;"",入力!E52&lt;&gt;""),入力!C52&amp;" "&amp;入力!E52,"")</f>
        <v>佐々木 麻夏</v>
      </c>
      <c r="F62" s="316"/>
      <c r="G62" s="316"/>
      <c r="H62" s="316"/>
      <c r="I62" s="316"/>
      <c r="J62" s="316"/>
      <c r="K62" s="316"/>
      <c r="L62" s="316"/>
      <c r="M62" s="316"/>
      <c r="N62" s="316"/>
      <c r="O62" s="317"/>
      <c r="P62" s="337"/>
      <c r="Q62" s="338"/>
      <c r="R62" s="339"/>
      <c r="S62" s="343"/>
      <c r="T62" s="344"/>
      <c r="U62" s="345"/>
      <c r="V62" s="349"/>
      <c r="W62" s="350"/>
      <c r="X62" s="350"/>
      <c r="Y62" s="350"/>
      <c r="Z62" s="350"/>
      <c r="AA62" s="350"/>
      <c r="AB62" s="350"/>
      <c r="AC62" s="350"/>
      <c r="AD62" s="350"/>
      <c r="AE62" s="350"/>
      <c r="AF62" s="350"/>
      <c r="AG62" s="350"/>
      <c r="AH62" s="350"/>
      <c r="AI62" s="350"/>
      <c r="AJ62" s="350"/>
      <c r="AK62" s="351"/>
      <c r="AL62" s="343"/>
      <c r="AM62" s="344"/>
      <c r="AN62" s="344"/>
      <c r="AO62" s="344"/>
      <c r="AP62" s="344"/>
      <c r="AQ62" s="344"/>
      <c r="AR62" s="344"/>
      <c r="AS62" s="344"/>
      <c r="AT62" s="344"/>
      <c r="AU62" s="344"/>
      <c r="AV62" s="344"/>
      <c r="AW62" s="344"/>
      <c r="AX62" s="345"/>
      <c r="AY62" s="312"/>
      <c r="AZ62" s="313"/>
      <c r="BA62" s="313"/>
      <c r="BB62" s="313"/>
      <c r="BC62" s="313"/>
      <c r="BD62" s="313"/>
      <c r="BE62" s="314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157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158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159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160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318" t="s">
        <v>161</v>
      </c>
      <c r="AN67" s="318"/>
      <c r="AO67" s="318"/>
      <c r="AP67" s="318"/>
      <c r="AQ67" s="318"/>
      <c r="AR67" s="318"/>
      <c r="AS67" s="318"/>
      <c r="AT67" s="318"/>
      <c r="AU67" s="318"/>
      <c r="AV67" s="319" t="str">
        <f>G31</f>
        <v>青山 良二</v>
      </c>
      <c r="AW67" s="320"/>
      <c r="AX67" s="320"/>
      <c r="AY67" s="320"/>
      <c r="AZ67" s="320"/>
      <c r="BA67" s="320"/>
      <c r="BB67" s="320"/>
      <c r="BC67" s="320"/>
      <c r="BD67" s="320"/>
      <c r="BE67" s="321"/>
    </row>
    <row r="68" spans="2:57" ht="12" customHeight="1" thickBot="1">
      <c r="B68" s="2" t="s">
        <v>162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318"/>
      <c r="AN68" s="318"/>
      <c r="AO68" s="318"/>
      <c r="AP68" s="318"/>
      <c r="AQ68" s="318"/>
      <c r="AR68" s="318"/>
      <c r="AS68" s="318"/>
      <c r="AT68" s="318"/>
      <c r="AU68" s="318"/>
      <c r="AV68" s="322"/>
      <c r="AW68" s="323"/>
      <c r="AX68" s="323"/>
      <c r="AY68" s="323"/>
      <c r="AZ68" s="323"/>
      <c r="BA68" s="323"/>
      <c r="BB68" s="323"/>
      <c r="BC68" s="323"/>
      <c r="BD68" s="323"/>
      <c r="BE68" s="324"/>
    </row>
  </sheetData>
  <sheetProtection sheet="1" objects="1" scenarios="1"/>
  <mergeCells count="206">
    <mergeCell ref="A1:AR3"/>
    <mergeCell ref="AS1:BE1"/>
    <mergeCell ref="B5:BE5"/>
    <mergeCell ref="B7:P9"/>
    <mergeCell ref="AX7:BE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7479-2C3E-4E27-856D-B64F88C6D250}">
  <sheetPr>
    <tabColor theme="9"/>
  </sheetPr>
  <dimension ref="A1:K62"/>
  <sheetViews>
    <sheetView topLeftCell="A4" zoomScaleNormal="100" workbookViewId="0">
      <selection activeCell="B20" sqref="B20"/>
    </sheetView>
  </sheetViews>
  <sheetFormatPr defaultColWidth="8.875" defaultRowHeight="13.5"/>
  <cols>
    <col min="1" max="1" width="5" style="94" customWidth="1"/>
    <col min="2" max="2" width="15.625" style="95" customWidth="1"/>
    <col min="3" max="3" width="0.875" style="90" customWidth="1"/>
    <col min="4" max="4" width="5" style="94" customWidth="1"/>
    <col min="5" max="5" width="15.625" style="95" customWidth="1"/>
    <col min="6" max="6" width="0.875" style="90" customWidth="1"/>
    <col min="7" max="7" width="5" style="94" customWidth="1"/>
    <col min="8" max="8" width="15.625" style="95" customWidth="1"/>
    <col min="9" max="9" width="0.875" style="90" customWidth="1"/>
    <col min="10" max="10" width="5" style="94" customWidth="1"/>
    <col min="11" max="11" width="15.625" style="95" customWidth="1"/>
    <col min="12" max="16384" width="8.875" style="54"/>
  </cols>
  <sheetData>
    <row r="1" spans="1:11" ht="9" customHeight="1">
      <c r="A1" s="555" t="s">
        <v>163</v>
      </c>
      <c r="B1" s="558" t="str">
        <f>IF(入力!$C$3="","",入力!$C$3)</f>
        <v>藤橋ＪＶＣ</v>
      </c>
      <c r="C1" s="89"/>
      <c r="D1" s="555" t="s">
        <v>163</v>
      </c>
      <c r="E1" s="558" t="str">
        <f>IF(入力!$C$3="","",入力!$C$3)</f>
        <v>藤橋ＪＶＣ</v>
      </c>
      <c r="F1" s="89"/>
      <c r="G1" s="555" t="s">
        <v>163</v>
      </c>
      <c r="H1" s="558" t="str">
        <f>IF(入力!$C$3="","",入力!$C$3)</f>
        <v>藤橋ＪＶＣ</v>
      </c>
      <c r="I1" s="89"/>
      <c r="J1" s="555" t="s">
        <v>163</v>
      </c>
      <c r="K1" s="558" t="str">
        <f>IF(入力!$C$3="","",入力!$C$3)</f>
        <v>藤橋ＪＶＣ</v>
      </c>
    </row>
    <row r="2" spans="1:11" ht="9" customHeight="1">
      <c r="A2" s="556"/>
      <c r="B2" s="559"/>
      <c r="C2" s="89"/>
      <c r="D2" s="556"/>
      <c r="E2" s="559"/>
      <c r="F2" s="89"/>
      <c r="G2" s="556"/>
      <c r="H2" s="559"/>
      <c r="I2" s="89"/>
      <c r="J2" s="556"/>
      <c r="K2" s="559"/>
    </row>
    <row r="3" spans="1:11" ht="9" customHeight="1">
      <c r="A3" s="557"/>
      <c r="B3" s="560"/>
      <c r="C3" s="89"/>
      <c r="D3" s="557"/>
      <c r="E3" s="560"/>
      <c r="F3" s="89"/>
      <c r="G3" s="557"/>
      <c r="H3" s="560"/>
      <c r="I3" s="89"/>
      <c r="J3" s="557"/>
      <c r="K3" s="560"/>
    </row>
    <row r="4" spans="1:11" ht="6" customHeight="1">
      <c r="A4" s="561" t="s">
        <v>164</v>
      </c>
      <c r="B4" s="564" t="s">
        <v>165</v>
      </c>
      <c r="D4" s="561" t="s">
        <v>164</v>
      </c>
      <c r="E4" s="564" t="s">
        <v>165</v>
      </c>
      <c r="G4" s="561" t="s">
        <v>164</v>
      </c>
      <c r="H4" s="564" t="s">
        <v>165</v>
      </c>
      <c r="J4" s="561" t="s">
        <v>164</v>
      </c>
      <c r="K4" s="564" t="s">
        <v>165</v>
      </c>
    </row>
    <row r="5" spans="1:11" ht="6" customHeight="1">
      <c r="A5" s="562"/>
      <c r="B5" s="565"/>
      <c r="D5" s="562"/>
      <c r="E5" s="565"/>
      <c r="G5" s="562"/>
      <c r="H5" s="565"/>
      <c r="J5" s="562"/>
      <c r="K5" s="565"/>
    </row>
    <row r="6" spans="1:11" ht="6" customHeight="1">
      <c r="A6" s="563"/>
      <c r="B6" s="566"/>
      <c r="D6" s="563"/>
      <c r="E6" s="566"/>
      <c r="G6" s="563"/>
      <c r="H6" s="566"/>
      <c r="J6" s="563"/>
      <c r="K6" s="566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青木 心春</v>
      </c>
      <c r="C7" s="93"/>
      <c r="D7" s="91" t="str">
        <f>IF(申込書!$B$35="","",申込書!$B$35)</f>
        <v>①</v>
      </c>
      <c r="E7" s="92" t="str">
        <f>IF(申込書!$E$36="","",申込書!$E$36)</f>
        <v>青木 心春</v>
      </c>
      <c r="F7" s="93"/>
      <c r="G7" s="91" t="str">
        <f>IF(申込書!$B$35="","",申込書!$B$35)</f>
        <v>①</v>
      </c>
      <c r="H7" s="92" t="str">
        <f>IF(申込書!$E$36="","",申込書!$E$36)</f>
        <v>青木 心春</v>
      </c>
      <c r="I7" s="93"/>
      <c r="J7" s="91" t="str">
        <f>IF(申込書!$B$35="","",申込書!$B$35)</f>
        <v>①</v>
      </c>
      <c r="K7" s="92" t="str">
        <f>IF(申込書!$E$36="","",申込書!$E$36)</f>
        <v>青木 心春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阿部 妃莉</v>
      </c>
      <c r="C8" s="93"/>
      <c r="D8" s="91">
        <f>IF(申込書!$B$37="","",申込書!$B$37)</f>
        <v>2</v>
      </c>
      <c r="E8" s="92" t="str">
        <f>IF(申込書!$E$38="","",申込書!$E$38)</f>
        <v>阿部 妃莉</v>
      </c>
      <c r="F8" s="93"/>
      <c r="G8" s="91">
        <f>IF(申込書!$B$37="","",申込書!$B$37)</f>
        <v>2</v>
      </c>
      <c r="H8" s="92" t="str">
        <f>IF(申込書!$E$38="","",申込書!$E$38)</f>
        <v>阿部 妃莉</v>
      </c>
      <c r="I8" s="93"/>
      <c r="J8" s="91">
        <f>IF(申込書!$B$37="","",申込書!$B$37)</f>
        <v>2</v>
      </c>
      <c r="K8" s="92" t="str">
        <f>IF(申込書!$E$38="","",申込書!$E$38)</f>
        <v>阿部 妃莉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市川 陽菜</v>
      </c>
      <c r="C9" s="93"/>
      <c r="D9" s="91">
        <f>IF(申込書!$B$39="","",申込書!$B$39)</f>
        <v>3</v>
      </c>
      <c r="E9" s="92" t="str">
        <f>IF(申込書!$E$40="","",申込書!$E$40)</f>
        <v>市川 陽菜</v>
      </c>
      <c r="F9" s="93"/>
      <c r="G9" s="91">
        <f>IF(申込書!$B$39="","",申込書!$B$39)</f>
        <v>3</v>
      </c>
      <c r="H9" s="92" t="str">
        <f>IF(申込書!$E$40="","",申込書!$E$40)</f>
        <v>市川 陽菜</v>
      </c>
      <c r="I9" s="93"/>
      <c r="J9" s="91">
        <f>IF(申込書!$B$39="","",申込書!$B$39)</f>
        <v>3</v>
      </c>
      <c r="K9" s="92" t="str">
        <f>IF(申込書!$E$40="","",申込書!$E$40)</f>
        <v>市川 陽菜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田中 怜奈</v>
      </c>
      <c r="C10" s="93"/>
      <c r="D10" s="91">
        <f>IF(申込書!$B$41="","",申込書!$B$41)</f>
        <v>4</v>
      </c>
      <c r="E10" s="92" t="str">
        <f>IF(申込書!$E$42="","",申込書!$E$42)</f>
        <v>田中 怜奈</v>
      </c>
      <c r="F10" s="93"/>
      <c r="G10" s="91">
        <f>IF(申込書!$B$41="","",申込書!$B$41)</f>
        <v>4</v>
      </c>
      <c r="H10" s="92" t="str">
        <f>IF(申込書!$E$42="","",申込書!$E$42)</f>
        <v>田中 怜奈</v>
      </c>
      <c r="I10" s="93"/>
      <c r="J10" s="91">
        <f>IF(申込書!$B$41="","",申込書!$B$41)</f>
        <v>4</v>
      </c>
      <c r="K10" s="92" t="str">
        <f>IF(申込書!$E$42="","",申込書!$E$42)</f>
        <v>田中 怜奈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清水 美杜</v>
      </c>
      <c r="C11" s="93"/>
      <c r="D11" s="91">
        <f>IF(申込書!$B$43="","",申込書!$B$43)</f>
        <v>5</v>
      </c>
      <c r="E11" s="92" t="str">
        <f>IF(申込書!$E$44="","",申込書!$E$44)</f>
        <v>清水 美杜</v>
      </c>
      <c r="F11" s="93"/>
      <c r="G11" s="91">
        <f>IF(申込書!$B$43="","",申込書!$B$43)</f>
        <v>5</v>
      </c>
      <c r="H11" s="92" t="str">
        <f>IF(申込書!$E$44="","",申込書!$E$44)</f>
        <v>清水 美杜</v>
      </c>
      <c r="I11" s="93"/>
      <c r="J11" s="91">
        <f>IF(申込書!$B$43="","",申込書!$B$43)</f>
        <v>5</v>
      </c>
      <c r="K11" s="92" t="str">
        <f>IF(申込書!$E$44="","",申込書!$E$44)</f>
        <v>清水 美杜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井上　 莉乃香</v>
      </c>
      <c r="C12" s="93"/>
      <c r="D12" s="91">
        <f>IF(申込書!$B$45="","",申込書!$B$45)</f>
        <v>6</v>
      </c>
      <c r="E12" s="92" t="str">
        <f>IF(申込書!$E$46="","",申込書!$E$46)</f>
        <v>井上　 莉乃香</v>
      </c>
      <c r="F12" s="93"/>
      <c r="G12" s="91">
        <f>IF(申込書!$B$45="","",申込書!$B$45)</f>
        <v>6</v>
      </c>
      <c r="H12" s="92" t="str">
        <f>IF(申込書!$E$46="","",申込書!$E$46)</f>
        <v>井上　 莉乃香</v>
      </c>
      <c r="I12" s="93"/>
      <c r="J12" s="91">
        <f>IF(申込書!$B$45="","",申込書!$B$45)</f>
        <v>6</v>
      </c>
      <c r="K12" s="92" t="str">
        <f>IF(申込書!$E$46="","",申込書!$E$46)</f>
        <v>井上　 莉乃香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朝倉 結衣</v>
      </c>
      <c r="C13" s="93"/>
      <c r="D13" s="91">
        <f>IF(申込書!$B$47="","",申込書!$B$47)</f>
        <v>7</v>
      </c>
      <c r="E13" s="92" t="str">
        <f>IF(申込書!$E$48="","",申込書!$E$48)</f>
        <v>朝倉 結衣</v>
      </c>
      <c r="F13" s="93"/>
      <c r="G13" s="91">
        <f>IF(申込書!$B$47="","",申込書!$B$47)</f>
        <v>7</v>
      </c>
      <c r="H13" s="92" t="str">
        <f>IF(申込書!$E$48="","",申込書!$E$48)</f>
        <v>朝倉 結衣</v>
      </c>
      <c r="I13" s="93"/>
      <c r="J13" s="91">
        <f>IF(申込書!$B$47="","",申込書!$B$47)</f>
        <v>7</v>
      </c>
      <c r="K13" s="92" t="str">
        <f>IF(申込書!$E$48="","",申込書!$E$48)</f>
        <v>朝倉 結衣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青木 心鞠</v>
      </c>
      <c r="C14" s="93"/>
      <c r="D14" s="91">
        <f>IF(申込書!$B$49="","",申込書!$B$49)</f>
        <v>8</v>
      </c>
      <c r="E14" s="92" t="str">
        <f>IF(申込書!$E$50="","",申込書!$E$50)</f>
        <v>青木 心鞠</v>
      </c>
      <c r="F14" s="93"/>
      <c r="G14" s="91">
        <f>IF(申込書!$B$49="","",申込書!$B$49)</f>
        <v>8</v>
      </c>
      <c r="H14" s="92" t="str">
        <f>IF(申込書!$E$50="","",申込書!$E$50)</f>
        <v>青木 心鞠</v>
      </c>
      <c r="I14" s="93"/>
      <c r="J14" s="91">
        <f>IF(申込書!$B$49="","",申込書!$B$49)</f>
        <v>8</v>
      </c>
      <c r="K14" s="92" t="str">
        <f>IF(申込書!$E$50="","",申込書!$E$50)</f>
        <v>青木 心鞠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戸谷 ひより</v>
      </c>
      <c r="C15" s="93"/>
      <c r="D15" s="91">
        <f>IF(申込書!$B$51="","",申込書!$B$51)</f>
        <v>9</v>
      </c>
      <c r="E15" s="92" t="str">
        <f>IF(申込書!$E$52="","",申込書!$E$52)</f>
        <v>戸谷 ひより</v>
      </c>
      <c r="F15" s="93"/>
      <c r="G15" s="91">
        <f>IF(申込書!$B$51="","",申込書!$B$51)</f>
        <v>9</v>
      </c>
      <c r="H15" s="92" t="str">
        <f>IF(申込書!$E$52="","",申込書!$E$52)</f>
        <v>戸谷 ひより</v>
      </c>
      <c r="I15" s="93"/>
      <c r="J15" s="91">
        <f>IF(申込書!$B$51="","",申込書!$B$51)</f>
        <v>9</v>
      </c>
      <c r="K15" s="92" t="str">
        <f>IF(申込書!$E$52="","",申込書!$E$52)</f>
        <v>戸谷 ひより</v>
      </c>
    </row>
    <row r="16" spans="1:11" ht="14.25" customHeight="1">
      <c r="A16" s="91">
        <f>IF(申込書!$B$53="","",申込書!$B$53)</f>
        <v>10</v>
      </c>
      <c r="B16" s="92" t="str">
        <f>IF(申込書!$E$54="","",申込書!$E$54)</f>
        <v>杉山 千響</v>
      </c>
      <c r="C16" s="93"/>
      <c r="D16" s="91">
        <f>IF(申込書!$B$53="","",申込書!$B$53)</f>
        <v>10</v>
      </c>
      <c r="E16" s="92" t="str">
        <f>IF(申込書!$E$54="","",申込書!$E$54)</f>
        <v>杉山 千響</v>
      </c>
      <c r="F16" s="93"/>
      <c r="G16" s="91">
        <f>IF(申込書!$B$53="","",申込書!$B$53)</f>
        <v>10</v>
      </c>
      <c r="H16" s="92" t="str">
        <f>IF(申込書!$E$54="","",申込書!$E$54)</f>
        <v>杉山 千響</v>
      </c>
      <c r="I16" s="93"/>
      <c r="J16" s="91">
        <f>IF(申込書!$B$53="","",申込書!$B$53)</f>
        <v>10</v>
      </c>
      <c r="K16" s="92" t="str">
        <f>IF(申込書!$E$54="","",申込書!$E$54)</f>
        <v>杉山 千響</v>
      </c>
    </row>
    <row r="17" spans="1:11" ht="14.25" customHeight="1">
      <c r="A17" s="91">
        <f>IF(申込書!$B$55="","",申込書!$B$55)</f>
        <v>11</v>
      </c>
      <c r="B17" s="92" t="str">
        <f>IF(申込書!$E$56="","",申込書!$E$56)</f>
        <v>関塚 亜弥</v>
      </c>
      <c r="C17" s="93"/>
      <c r="D17" s="91">
        <f>IF(申込書!$B$55="","",申込書!$B$55)</f>
        <v>11</v>
      </c>
      <c r="E17" s="92" t="str">
        <f>IF(申込書!$E$56="","",申込書!$E$56)</f>
        <v>関塚 亜弥</v>
      </c>
      <c r="F17" s="93"/>
      <c r="G17" s="91">
        <f>IF(申込書!$B$55="","",申込書!$B$55)</f>
        <v>11</v>
      </c>
      <c r="H17" s="92" t="str">
        <f>IF(申込書!$E$56="","",申込書!$E$56)</f>
        <v>関塚 亜弥</v>
      </c>
      <c r="I17" s="93"/>
      <c r="J17" s="91">
        <f>IF(申込書!$B$55="","",申込書!$B$55)</f>
        <v>11</v>
      </c>
      <c r="K17" s="92" t="str">
        <f>IF(申込書!$E$56="","",申込書!$E$56)</f>
        <v>関塚 亜弥</v>
      </c>
    </row>
    <row r="18" spans="1:11" ht="14.25" customHeight="1">
      <c r="A18" s="91">
        <f>IF(申込書!$B$57="","",申込書!$B$57)</f>
        <v>12</v>
      </c>
      <c r="B18" s="92" t="str">
        <f>IF(申込書!$E$58="","",申込書!$E$58)</f>
        <v>藤原 萊夢</v>
      </c>
      <c r="C18" s="93"/>
      <c r="D18" s="91">
        <f>IF(申込書!$B$57="","",申込書!$B$57)</f>
        <v>12</v>
      </c>
      <c r="E18" s="92" t="str">
        <f>IF(申込書!$E$58="","",申込書!$E$58)</f>
        <v>藤原 萊夢</v>
      </c>
      <c r="F18" s="93"/>
      <c r="G18" s="91">
        <f>IF(申込書!$B$57="","",申込書!$B$57)</f>
        <v>12</v>
      </c>
      <c r="H18" s="92" t="str">
        <f>IF(申込書!$E$58="","",申込書!$E$58)</f>
        <v>藤原 萊夢</v>
      </c>
      <c r="I18" s="93"/>
      <c r="J18" s="91">
        <f>IF(申込書!$B$57="","",申込書!$B$57)</f>
        <v>12</v>
      </c>
      <c r="K18" s="92" t="str">
        <f>IF(申込書!$E$58="","",申込書!$E$58)</f>
        <v>藤原 萊夢</v>
      </c>
    </row>
    <row r="19" spans="1:11" ht="14.25" customHeight="1">
      <c r="A19" s="91">
        <f>IF(申込書!$B$59="","",申込書!$B$59)</f>
        <v>13</v>
      </c>
      <c r="B19" s="92" t="str">
        <f>IF(申込書!$E$60="","",申込書!$E$60)</f>
        <v>新屋 満帆</v>
      </c>
      <c r="C19" s="93"/>
      <c r="D19" s="91">
        <f>IF(申込書!$B$59="","",申込書!$B$59)</f>
        <v>13</v>
      </c>
      <c r="E19" s="92" t="str">
        <f>IF(申込書!$E$60="","",申込書!$E$60)</f>
        <v>新屋 満帆</v>
      </c>
      <c r="F19" s="93"/>
      <c r="G19" s="91">
        <f>IF(申込書!$B$59="","",申込書!$B$59)</f>
        <v>13</v>
      </c>
      <c r="H19" s="92" t="str">
        <f>IF(申込書!$E$60="","",申込書!$E$60)</f>
        <v>新屋 満帆</v>
      </c>
      <c r="I19" s="93"/>
      <c r="J19" s="91">
        <f>IF(申込書!$B$59="","",申込書!$B$59)</f>
        <v>13</v>
      </c>
      <c r="K19" s="92" t="str">
        <f>IF(申込書!$E$60="","",申込書!$E$60)</f>
        <v>新屋 満帆</v>
      </c>
    </row>
    <row r="20" spans="1:11" ht="14.25" customHeight="1">
      <c r="A20" s="91">
        <f>IF(申込書!$B$61="","",申込書!$B$61)</f>
        <v>14</v>
      </c>
      <c r="B20" s="92" t="str">
        <f>IF(申込書!$E$62="","",申込書!$E$62)</f>
        <v>佐々木 麻夏</v>
      </c>
      <c r="C20" s="93"/>
      <c r="D20" s="91">
        <f>IF(申込書!$B$61="","",申込書!$B$61)</f>
        <v>14</v>
      </c>
      <c r="E20" s="92" t="str">
        <f>IF(申込書!$E$62="","",申込書!$E$62)</f>
        <v>佐々木 麻夏</v>
      </c>
      <c r="F20" s="93"/>
      <c r="G20" s="91">
        <f>IF(申込書!$B$61="","",申込書!$B$61)</f>
        <v>14</v>
      </c>
      <c r="H20" s="92" t="str">
        <f>IF(申込書!$E$62="","",申込書!$E$62)</f>
        <v>佐々木 麻夏</v>
      </c>
      <c r="I20" s="93"/>
      <c r="J20" s="91">
        <f>IF(申込書!$B$61="","",申込書!$B$61)</f>
        <v>14</v>
      </c>
      <c r="K20" s="92" t="str">
        <f>IF(申込書!$E$62="","",申込書!$E$62)</f>
        <v>佐々木 麻夏</v>
      </c>
    </row>
    <row r="22" spans="1:11" ht="9" customHeight="1">
      <c r="A22" s="555" t="s">
        <v>163</v>
      </c>
      <c r="B22" s="558" t="str">
        <f>IF(入力!$C$3="","",入力!$C$3)</f>
        <v>藤橋ＪＶＣ</v>
      </c>
      <c r="C22" s="89"/>
      <c r="D22" s="555" t="s">
        <v>163</v>
      </c>
      <c r="E22" s="558" t="str">
        <f>IF(入力!$C$3="","",入力!$C$3)</f>
        <v>藤橋ＪＶＣ</v>
      </c>
      <c r="F22" s="89"/>
      <c r="G22" s="555" t="s">
        <v>163</v>
      </c>
      <c r="H22" s="558" t="str">
        <f>IF(入力!$C$3="","",入力!$C$3)</f>
        <v>藤橋ＪＶＣ</v>
      </c>
      <c r="I22" s="89"/>
      <c r="J22" s="555" t="s">
        <v>163</v>
      </c>
      <c r="K22" s="558" t="str">
        <f>IF(入力!$C$3="","",入力!$C$3)</f>
        <v>藤橋ＪＶＣ</v>
      </c>
    </row>
    <row r="23" spans="1:11" ht="9" customHeight="1">
      <c r="A23" s="556"/>
      <c r="B23" s="559"/>
      <c r="C23" s="89"/>
      <c r="D23" s="556"/>
      <c r="E23" s="559"/>
      <c r="F23" s="89"/>
      <c r="G23" s="556"/>
      <c r="H23" s="559"/>
      <c r="I23" s="89"/>
      <c r="J23" s="556"/>
      <c r="K23" s="559"/>
    </row>
    <row r="24" spans="1:11" ht="9" customHeight="1">
      <c r="A24" s="557"/>
      <c r="B24" s="560"/>
      <c r="C24" s="89"/>
      <c r="D24" s="557"/>
      <c r="E24" s="560"/>
      <c r="F24" s="89"/>
      <c r="G24" s="557"/>
      <c r="H24" s="560"/>
      <c r="I24" s="89"/>
      <c r="J24" s="557"/>
      <c r="K24" s="560"/>
    </row>
    <row r="25" spans="1:11" ht="6" customHeight="1">
      <c r="A25" s="561" t="s">
        <v>164</v>
      </c>
      <c r="B25" s="564" t="s">
        <v>165</v>
      </c>
      <c r="D25" s="561" t="s">
        <v>164</v>
      </c>
      <c r="E25" s="564" t="s">
        <v>165</v>
      </c>
      <c r="G25" s="561" t="s">
        <v>164</v>
      </c>
      <c r="H25" s="564" t="s">
        <v>165</v>
      </c>
      <c r="J25" s="561" t="s">
        <v>164</v>
      </c>
      <c r="K25" s="564" t="s">
        <v>165</v>
      </c>
    </row>
    <row r="26" spans="1:11" ht="6" customHeight="1">
      <c r="A26" s="562"/>
      <c r="B26" s="565"/>
      <c r="D26" s="562"/>
      <c r="E26" s="565"/>
      <c r="G26" s="562"/>
      <c r="H26" s="565"/>
      <c r="J26" s="562"/>
      <c r="K26" s="565"/>
    </row>
    <row r="27" spans="1:11" ht="6" customHeight="1">
      <c r="A27" s="563"/>
      <c r="B27" s="566"/>
      <c r="D27" s="563"/>
      <c r="E27" s="566"/>
      <c r="G27" s="563"/>
      <c r="H27" s="566"/>
      <c r="J27" s="563"/>
      <c r="K27" s="566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青木 心春</v>
      </c>
      <c r="C28" s="93"/>
      <c r="D28" s="91" t="str">
        <f>IF(申込書!$B$35="","",申込書!$B$35)</f>
        <v>①</v>
      </c>
      <c r="E28" s="92" t="str">
        <f>IF(申込書!$E$36="","",申込書!$E$36)</f>
        <v>青木 心春</v>
      </c>
      <c r="F28" s="93"/>
      <c r="G28" s="91" t="str">
        <f>IF(申込書!$B$35="","",申込書!$B$35)</f>
        <v>①</v>
      </c>
      <c r="H28" s="92" t="str">
        <f>IF(申込書!$E$36="","",申込書!$E$36)</f>
        <v>青木 心春</v>
      </c>
      <c r="I28" s="93"/>
      <c r="J28" s="91" t="str">
        <f>IF(申込書!$B$35="","",申込書!$B$35)</f>
        <v>①</v>
      </c>
      <c r="K28" s="92" t="str">
        <f>IF(申込書!$E$36="","",申込書!$E$36)</f>
        <v>青木 心春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阿部 妃莉</v>
      </c>
      <c r="C29" s="93"/>
      <c r="D29" s="91">
        <f>IF(申込書!$B$37="","",申込書!$B$37)</f>
        <v>2</v>
      </c>
      <c r="E29" s="92" t="str">
        <f>IF(申込書!$E$38="","",申込書!$E$38)</f>
        <v>阿部 妃莉</v>
      </c>
      <c r="F29" s="93"/>
      <c r="G29" s="91">
        <f>IF(申込書!$B$37="","",申込書!$B$37)</f>
        <v>2</v>
      </c>
      <c r="H29" s="92" t="str">
        <f>IF(申込書!$E$38="","",申込書!$E$38)</f>
        <v>阿部 妃莉</v>
      </c>
      <c r="I29" s="93"/>
      <c r="J29" s="91">
        <f>IF(申込書!$B$37="","",申込書!$B$37)</f>
        <v>2</v>
      </c>
      <c r="K29" s="92" t="str">
        <f>IF(申込書!$E$38="","",申込書!$E$38)</f>
        <v>阿部 妃莉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市川 陽菜</v>
      </c>
      <c r="C30" s="93"/>
      <c r="D30" s="91">
        <f>IF(申込書!$B$39="","",申込書!$B$39)</f>
        <v>3</v>
      </c>
      <c r="E30" s="92" t="str">
        <f>IF(申込書!$E$40="","",申込書!$E$40)</f>
        <v>市川 陽菜</v>
      </c>
      <c r="F30" s="93"/>
      <c r="G30" s="91">
        <f>IF(申込書!$B$39="","",申込書!$B$39)</f>
        <v>3</v>
      </c>
      <c r="H30" s="92" t="str">
        <f>IF(申込書!$E$40="","",申込書!$E$40)</f>
        <v>市川 陽菜</v>
      </c>
      <c r="I30" s="93"/>
      <c r="J30" s="91">
        <f>IF(申込書!$B$39="","",申込書!$B$39)</f>
        <v>3</v>
      </c>
      <c r="K30" s="92" t="str">
        <f>IF(申込書!$E$40="","",申込書!$E$40)</f>
        <v>市川 陽菜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田中 怜奈</v>
      </c>
      <c r="C31" s="93"/>
      <c r="D31" s="91">
        <f>IF(申込書!$B$41="","",申込書!$B$41)</f>
        <v>4</v>
      </c>
      <c r="E31" s="92" t="str">
        <f>IF(申込書!$E$42="","",申込書!$E$42)</f>
        <v>田中 怜奈</v>
      </c>
      <c r="F31" s="93"/>
      <c r="G31" s="91">
        <f>IF(申込書!$B$41="","",申込書!$B$41)</f>
        <v>4</v>
      </c>
      <c r="H31" s="92" t="str">
        <f>IF(申込書!$E$42="","",申込書!$E$42)</f>
        <v>田中 怜奈</v>
      </c>
      <c r="I31" s="93"/>
      <c r="J31" s="91">
        <f>IF(申込書!$B$41="","",申込書!$B$41)</f>
        <v>4</v>
      </c>
      <c r="K31" s="92" t="str">
        <f>IF(申込書!$E$42="","",申込書!$E$42)</f>
        <v>田中 怜奈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清水 美杜</v>
      </c>
      <c r="C32" s="93"/>
      <c r="D32" s="91">
        <f>IF(申込書!$B$43="","",申込書!$B$43)</f>
        <v>5</v>
      </c>
      <c r="E32" s="92" t="str">
        <f>IF(申込書!$E$44="","",申込書!$E$44)</f>
        <v>清水 美杜</v>
      </c>
      <c r="F32" s="93"/>
      <c r="G32" s="91">
        <f>IF(申込書!$B$43="","",申込書!$B$43)</f>
        <v>5</v>
      </c>
      <c r="H32" s="92" t="str">
        <f>IF(申込書!$E$44="","",申込書!$E$44)</f>
        <v>清水 美杜</v>
      </c>
      <c r="I32" s="93"/>
      <c r="J32" s="91">
        <f>IF(申込書!$B$43="","",申込書!$B$43)</f>
        <v>5</v>
      </c>
      <c r="K32" s="92" t="str">
        <f>IF(申込書!$E$44="","",申込書!$E$44)</f>
        <v>清水 美杜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井上　 莉乃香</v>
      </c>
      <c r="C33" s="93"/>
      <c r="D33" s="91">
        <f>IF(申込書!$B$45="","",申込書!$B$45)</f>
        <v>6</v>
      </c>
      <c r="E33" s="92" t="str">
        <f>IF(申込書!$E$46="","",申込書!$E$46)</f>
        <v>井上　 莉乃香</v>
      </c>
      <c r="F33" s="93"/>
      <c r="G33" s="91">
        <f>IF(申込書!$B$45="","",申込書!$B$45)</f>
        <v>6</v>
      </c>
      <c r="H33" s="92" t="str">
        <f>IF(申込書!$E$46="","",申込書!$E$46)</f>
        <v>井上　 莉乃香</v>
      </c>
      <c r="I33" s="93"/>
      <c r="J33" s="91">
        <f>IF(申込書!$B$45="","",申込書!$B$45)</f>
        <v>6</v>
      </c>
      <c r="K33" s="92" t="str">
        <f>IF(申込書!$E$46="","",申込書!$E$46)</f>
        <v>井上　 莉乃香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朝倉 結衣</v>
      </c>
      <c r="C34" s="93"/>
      <c r="D34" s="91">
        <f>IF(申込書!$B$47="","",申込書!$B$47)</f>
        <v>7</v>
      </c>
      <c r="E34" s="92" t="str">
        <f>IF(申込書!$E$48="","",申込書!$E$48)</f>
        <v>朝倉 結衣</v>
      </c>
      <c r="F34" s="93"/>
      <c r="G34" s="91">
        <f>IF(申込書!$B$47="","",申込書!$B$47)</f>
        <v>7</v>
      </c>
      <c r="H34" s="92" t="str">
        <f>IF(申込書!$E$48="","",申込書!$E$48)</f>
        <v>朝倉 結衣</v>
      </c>
      <c r="I34" s="93"/>
      <c r="J34" s="91">
        <f>IF(申込書!$B$47="","",申込書!$B$47)</f>
        <v>7</v>
      </c>
      <c r="K34" s="92" t="str">
        <f>IF(申込書!$E$48="","",申込書!$E$48)</f>
        <v>朝倉 結衣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青木 心鞠</v>
      </c>
      <c r="C35" s="93"/>
      <c r="D35" s="91">
        <f>IF(申込書!$B$49="","",申込書!$B$49)</f>
        <v>8</v>
      </c>
      <c r="E35" s="92" t="str">
        <f>IF(申込書!$E$50="","",申込書!$E$50)</f>
        <v>青木 心鞠</v>
      </c>
      <c r="F35" s="93"/>
      <c r="G35" s="91">
        <f>IF(申込書!$B$49="","",申込書!$B$49)</f>
        <v>8</v>
      </c>
      <c r="H35" s="92" t="str">
        <f>IF(申込書!$E$50="","",申込書!$E$50)</f>
        <v>青木 心鞠</v>
      </c>
      <c r="I35" s="93"/>
      <c r="J35" s="91">
        <f>IF(申込書!$B$49="","",申込書!$B$49)</f>
        <v>8</v>
      </c>
      <c r="K35" s="92" t="str">
        <f>IF(申込書!$E$50="","",申込書!$E$50)</f>
        <v>青木 心鞠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戸谷 ひより</v>
      </c>
      <c r="C36" s="93"/>
      <c r="D36" s="91">
        <f>IF(申込書!$B$51="","",申込書!$B$51)</f>
        <v>9</v>
      </c>
      <c r="E36" s="92" t="str">
        <f>IF(申込書!$E$52="","",申込書!$E$52)</f>
        <v>戸谷 ひより</v>
      </c>
      <c r="F36" s="93"/>
      <c r="G36" s="91">
        <f>IF(申込書!$B$51="","",申込書!$B$51)</f>
        <v>9</v>
      </c>
      <c r="H36" s="92" t="str">
        <f>IF(申込書!$E$52="","",申込書!$E$52)</f>
        <v>戸谷 ひより</v>
      </c>
      <c r="I36" s="93"/>
      <c r="J36" s="91">
        <f>IF(申込書!$B$51="","",申込書!$B$51)</f>
        <v>9</v>
      </c>
      <c r="K36" s="92" t="str">
        <f>IF(申込書!$E$52="","",申込書!$E$52)</f>
        <v>戸谷 ひより</v>
      </c>
    </row>
    <row r="37" spans="1:11" ht="14.25" customHeight="1">
      <c r="A37" s="91">
        <f>IF(申込書!$B$53="","",申込書!$B$53)</f>
        <v>10</v>
      </c>
      <c r="B37" s="92" t="str">
        <f>IF(申込書!$E$54="","",申込書!$E$54)</f>
        <v>杉山 千響</v>
      </c>
      <c r="C37" s="93"/>
      <c r="D37" s="91">
        <f>IF(申込書!$B$53="","",申込書!$B$53)</f>
        <v>10</v>
      </c>
      <c r="E37" s="92" t="str">
        <f>IF(申込書!$E$54="","",申込書!$E$54)</f>
        <v>杉山 千響</v>
      </c>
      <c r="F37" s="93"/>
      <c r="G37" s="91">
        <f>IF(申込書!$B$53="","",申込書!$B$53)</f>
        <v>10</v>
      </c>
      <c r="H37" s="92" t="str">
        <f>IF(申込書!$E$54="","",申込書!$E$54)</f>
        <v>杉山 千響</v>
      </c>
      <c r="I37" s="93"/>
      <c r="J37" s="91">
        <f>IF(申込書!$B$53="","",申込書!$B$53)</f>
        <v>10</v>
      </c>
      <c r="K37" s="92" t="str">
        <f>IF(申込書!$E$54="","",申込書!$E$54)</f>
        <v>杉山 千響</v>
      </c>
    </row>
    <row r="38" spans="1:11" ht="14.25" customHeight="1">
      <c r="A38" s="91">
        <f>IF(申込書!$B$55="","",申込書!$B$55)</f>
        <v>11</v>
      </c>
      <c r="B38" s="92" t="str">
        <f>IF(申込書!$E$56="","",申込書!$E$56)</f>
        <v>関塚 亜弥</v>
      </c>
      <c r="C38" s="93"/>
      <c r="D38" s="91">
        <f>IF(申込書!$B$55="","",申込書!$B$55)</f>
        <v>11</v>
      </c>
      <c r="E38" s="92" t="str">
        <f>IF(申込書!$E$56="","",申込書!$E$56)</f>
        <v>関塚 亜弥</v>
      </c>
      <c r="F38" s="93"/>
      <c r="G38" s="91">
        <f>IF(申込書!$B$55="","",申込書!$B$55)</f>
        <v>11</v>
      </c>
      <c r="H38" s="92" t="str">
        <f>IF(申込書!$E$56="","",申込書!$E$56)</f>
        <v>関塚 亜弥</v>
      </c>
      <c r="I38" s="93"/>
      <c r="J38" s="91">
        <f>IF(申込書!$B$55="","",申込書!$B$55)</f>
        <v>11</v>
      </c>
      <c r="K38" s="92" t="str">
        <f>IF(申込書!$E$56="","",申込書!$E$56)</f>
        <v>関塚 亜弥</v>
      </c>
    </row>
    <row r="39" spans="1:11" ht="14.25" customHeight="1">
      <c r="A39" s="91">
        <f>IF(申込書!$B$57="","",申込書!$B$57)</f>
        <v>12</v>
      </c>
      <c r="B39" s="92" t="str">
        <f>IF(申込書!$E$58="","",申込書!$E$58)</f>
        <v>藤原 萊夢</v>
      </c>
      <c r="C39" s="93"/>
      <c r="D39" s="91">
        <f>IF(申込書!$B$57="","",申込書!$B$57)</f>
        <v>12</v>
      </c>
      <c r="E39" s="92" t="str">
        <f>IF(申込書!$E$58="","",申込書!$E$58)</f>
        <v>藤原 萊夢</v>
      </c>
      <c r="F39" s="93"/>
      <c r="G39" s="91">
        <f>IF(申込書!$B$57="","",申込書!$B$57)</f>
        <v>12</v>
      </c>
      <c r="H39" s="92" t="str">
        <f>IF(申込書!$E$58="","",申込書!$E$58)</f>
        <v>藤原 萊夢</v>
      </c>
      <c r="I39" s="93"/>
      <c r="J39" s="91">
        <f>IF(申込書!$B$57="","",申込書!$B$57)</f>
        <v>12</v>
      </c>
      <c r="K39" s="92" t="str">
        <f>IF(申込書!$E$58="","",申込書!$E$58)</f>
        <v>藤原 萊夢</v>
      </c>
    </row>
    <row r="40" spans="1:11" ht="14.25" customHeight="1">
      <c r="A40" s="91">
        <f>IF(申込書!$B$59="","",申込書!$B$59)</f>
        <v>13</v>
      </c>
      <c r="B40" s="92" t="str">
        <f>IF(申込書!$E$60="","",申込書!$E$60)</f>
        <v>新屋 満帆</v>
      </c>
      <c r="C40" s="93"/>
      <c r="D40" s="91">
        <f>IF(申込書!$B$59="","",申込書!$B$59)</f>
        <v>13</v>
      </c>
      <c r="E40" s="92" t="str">
        <f>IF(申込書!$E$60="","",申込書!$E$60)</f>
        <v>新屋 満帆</v>
      </c>
      <c r="F40" s="93"/>
      <c r="G40" s="91">
        <f>IF(申込書!$B$59="","",申込書!$B$59)</f>
        <v>13</v>
      </c>
      <c r="H40" s="92" t="str">
        <f>IF(申込書!$E$60="","",申込書!$E$60)</f>
        <v>新屋 満帆</v>
      </c>
      <c r="I40" s="93"/>
      <c r="J40" s="91">
        <f>IF(申込書!$B$59="","",申込書!$B$59)</f>
        <v>13</v>
      </c>
      <c r="K40" s="92" t="str">
        <f>IF(申込書!$E$60="","",申込書!$E$60)</f>
        <v>新屋 満帆</v>
      </c>
    </row>
    <row r="41" spans="1:11" ht="14.25" customHeight="1">
      <c r="A41" s="91">
        <f>IF(申込書!$B$61="","",申込書!$B$61)</f>
        <v>14</v>
      </c>
      <c r="B41" s="92" t="str">
        <f>IF(申込書!$E$62="","",申込書!$E$62)</f>
        <v>佐々木 麻夏</v>
      </c>
      <c r="C41" s="93"/>
      <c r="D41" s="91">
        <f>IF(申込書!$B$61="","",申込書!$B$61)</f>
        <v>14</v>
      </c>
      <c r="E41" s="92" t="str">
        <f>IF(申込書!$E$62="","",申込書!$E$62)</f>
        <v>佐々木 麻夏</v>
      </c>
      <c r="F41" s="93"/>
      <c r="G41" s="91">
        <f>IF(申込書!$B$61="","",申込書!$B$61)</f>
        <v>14</v>
      </c>
      <c r="H41" s="92" t="str">
        <f>IF(申込書!$E$62="","",申込書!$E$62)</f>
        <v>佐々木 麻夏</v>
      </c>
      <c r="I41" s="93"/>
      <c r="J41" s="91">
        <f>IF(申込書!$B$61="","",申込書!$B$61)</f>
        <v>14</v>
      </c>
      <c r="K41" s="92" t="str">
        <f>IF(申込書!$E$62="","",申込書!$E$62)</f>
        <v>佐々木 麻夏</v>
      </c>
    </row>
    <row r="43" spans="1:11" ht="9" customHeight="1">
      <c r="A43" s="555" t="s">
        <v>163</v>
      </c>
      <c r="B43" s="558" t="str">
        <f>IF(入力!$C$3="","",入力!$C$3)</f>
        <v>藤橋ＪＶＣ</v>
      </c>
      <c r="C43" s="89"/>
      <c r="D43" s="555" t="s">
        <v>163</v>
      </c>
      <c r="E43" s="558" t="str">
        <f>IF(入力!$C$3="","",入力!$C$3)</f>
        <v>藤橋ＪＶＣ</v>
      </c>
      <c r="F43" s="89"/>
      <c r="G43" s="555" t="s">
        <v>163</v>
      </c>
      <c r="H43" s="558" t="str">
        <f>IF(入力!$C$3="","",入力!$C$3)</f>
        <v>藤橋ＪＶＣ</v>
      </c>
      <c r="I43" s="89"/>
      <c r="J43" s="555" t="s">
        <v>163</v>
      </c>
      <c r="K43" s="558" t="str">
        <f>IF(入力!$C$3="","",入力!$C$3)</f>
        <v>藤橋ＪＶＣ</v>
      </c>
    </row>
    <row r="44" spans="1:11" ht="9" customHeight="1">
      <c r="A44" s="556"/>
      <c r="B44" s="559"/>
      <c r="C44" s="89"/>
      <c r="D44" s="556"/>
      <c r="E44" s="559"/>
      <c r="F44" s="89"/>
      <c r="G44" s="556"/>
      <c r="H44" s="559"/>
      <c r="I44" s="89"/>
      <c r="J44" s="556"/>
      <c r="K44" s="559"/>
    </row>
    <row r="45" spans="1:11" ht="9" customHeight="1">
      <c r="A45" s="557"/>
      <c r="B45" s="560"/>
      <c r="C45" s="89"/>
      <c r="D45" s="557"/>
      <c r="E45" s="560"/>
      <c r="F45" s="89"/>
      <c r="G45" s="557"/>
      <c r="H45" s="560"/>
      <c r="I45" s="89"/>
      <c r="J45" s="557"/>
      <c r="K45" s="560"/>
    </row>
    <row r="46" spans="1:11" ht="6" customHeight="1">
      <c r="A46" s="561" t="s">
        <v>164</v>
      </c>
      <c r="B46" s="564" t="s">
        <v>165</v>
      </c>
      <c r="D46" s="561" t="s">
        <v>164</v>
      </c>
      <c r="E46" s="564" t="s">
        <v>165</v>
      </c>
      <c r="G46" s="561" t="s">
        <v>164</v>
      </c>
      <c r="H46" s="564" t="s">
        <v>165</v>
      </c>
      <c r="J46" s="561" t="s">
        <v>164</v>
      </c>
      <c r="K46" s="564" t="s">
        <v>165</v>
      </c>
    </row>
    <row r="47" spans="1:11" ht="6" customHeight="1">
      <c r="A47" s="562"/>
      <c r="B47" s="565"/>
      <c r="D47" s="562"/>
      <c r="E47" s="565"/>
      <c r="G47" s="562"/>
      <c r="H47" s="565"/>
      <c r="J47" s="562"/>
      <c r="K47" s="565"/>
    </row>
    <row r="48" spans="1:11" ht="6" customHeight="1">
      <c r="A48" s="563"/>
      <c r="B48" s="566"/>
      <c r="D48" s="563"/>
      <c r="E48" s="566"/>
      <c r="G48" s="563"/>
      <c r="H48" s="566"/>
      <c r="J48" s="563"/>
      <c r="K48" s="566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青木 心春</v>
      </c>
      <c r="C49" s="93"/>
      <c r="D49" s="91" t="str">
        <f>IF(申込書!$B$35="","",申込書!$B$35)</f>
        <v>①</v>
      </c>
      <c r="E49" s="92" t="str">
        <f>IF(申込書!$E$36="","",申込書!$E$36)</f>
        <v>青木 心春</v>
      </c>
      <c r="F49" s="93"/>
      <c r="G49" s="91" t="str">
        <f>IF(申込書!$B$35="","",申込書!$B$35)</f>
        <v>①</v>
      </c>
      <c r="H49" s="92" t="str">
        <f>IF(申込書!$E$36="","",申込書!$E$36)</f>
        <v>青木 心春</v>
      </c>
      <c r="I49" s="93"/>
      <c r="J49" s="91" t="str">
        <f>IF(申込書!$B$35="","",申込書!$B$35)</f>
        <v>①</v>
      </c>
      <c r="K49" s="92" t="str">
        <f>IF(申込書!$E$36="","",申込書!$E$36)</f>
        <v>青木 心春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阿部 妃莉</v>
      </c>
      <c r="C50" s="93"/>
      <c r="D50" s="91">
        <f>IF(申込書!$B$37="","",申込書!$B$37)</f>
        <v>2</v>
      </c>
      <c r="E50" s="92" t="str">
        <f>IF(申込書!$E$38="","",申込書!$E$38)</f>
        <v>阿部 妃莉</v>
      </c>
      <c r="F50" s="93"/>
      <c r="G50" s="91">
        <f>IF(申込書!$B$37="","",申込書!$B$37)</f>
        <v>2</v>
      </c>
      <c r="H50" s="92" t="str">
        <f>IF(申込書!$E$38="","",申込書!$E$38)</f>
        <v>阿部 妃莉</v>
      </c>
      <c r="I50" s="93"/>
      <c r="J50" s="91">
        <f>IF(申込書!$B$37="","",申込書!$B$37)</f>
        <v>2</v>
      </c>
      <c r="K50" s="92" t="str">
        <f>IF(申込書!$E$38="","",申込書!$E$38)</f>
        <v>阿部 妃莉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市川 陽菜</v>
      </c>
      <c r="C51" s="93"/>
      <c r="D51" s="91">
        <f>IF(申込書!$B$39="","",申込書!$B$39)</f>
        <v>3</v>
      </c>
      <c r="E51" s="92" t="str">
        <f>IF(申込書!$E$40="","",申込書!$E$40)</f>
        <v>市川 陽菜</v>
      </c>
      <c r="F51" s="93"/>
      <c r="G51" s="91">
        <f>IF(申込書!$B$39="","",申込書!$B$39)</f>
        <v>3</v>
      </c>
      <c r="H51" s="92" t="str">
        <f>IF(申込書!$E$40="","",申込書!$E$40)</f>
        <v>市川 陽菜</v>
      </c>
      <c r="I51" s="93"/>
      <c r="J51" s="91">
        <f>IF(申込書!$B$39="","",申込書!$B$39)</f>
        <v>3</v>
      </c>
      <c r="K51" s="92" t="str">
        <f>IF(申込書!$E$40="","",申込書!$E$40)</f>
        <v>市川 陽菜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田中 怜奈</v>
      </c>
      <c r="C52" s="93"/>
      <c r="D52" s="91">
        <f>IF(申込書!$B$41="","",申込書!$B$41)</f>
        <v>4</v>
      </c>
      <c r="E52" s="92" t="str">
        <f>IF(申込書!$E$42="","",申込書!$E$42)</f>
        <v>田中 怜奈</v>
      </c>
      <c r="F52" s="93"/>
      <c r="G52" s="91">
        <f>IF(申込書!$B$41="","",申込書!$B$41)</f>
        <v>4</v>
      </c>
      <c r="H52" s="92" t="str">
        <f>IF(申込書!$E$42="","",申込書!$E$42)</f>
        <v>田中 怜奈</v>
      </c>
      <c r="I52" s="93"/>
      <c r="J52" s="91">
        <f>IF(申込書!$B$41="","",申込書!$B$41)</f>
        <v>4</v>
      </c>
      <c r="K52" s="92" t="str">
        <f>IF(申込書!$E$42="","",申込書!$E$42)</f>
        <v>田中 怜奈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清水 美杜</v>
      </c>
      <c r="C53" s="93"/>
      <c r="D53" s="91">
        <f>IF(申込書!$B$43="","",申込書!$B$43)</f>
        <v>5</v>
      </c>
      <c r="E53" s="92" t="str">
        <f>IF(申込書!$E$44="","",申込書!$E$44)</f>
        <v>清水 美杜</v>
      </c>
      <c r="F53" s="93"/>
      <c r="G53" s="91">
        <f>IF(申込書!$B$43="","",申込書!$B$43)</f>
        <v>5</v>
      </c>
      <c r="H53" s="92" t="str">
        <f>IF(申込書!$E$44="","",申込書!$E$44)</f>
        <v>清水 美杜</v>
      </c>
      <c r="I53" s="93"/>
      <c r="J53" s="91">
        <f>IF(申込書!$B$43="","",申込書!$B$43)</f>
        <v>5</v>
      </c>
      <c r="K53" s="92" t="str">
        <f>IF(申込書!$E$44="","",申込書!$E$44)</f>
        <v>清水 美杜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井上　 莉乃香</v>
      </c>
      <c r="C54" s="93"/>
      <c r="D54" s="91">
        <f>IF(申込書!$B$45="","",申込書!$B$45)</f>
        <v>6</v>
      </c>
      <c r="E54" s="92" t="str">
        <f>IF(申込書!$E$46="","",申込書!$E$46)</f>
        <v>井上　 莉乃香</v>
      </c>
      <c r="F54" s="93"/>
      <c r="G54" s="91">
        <f>IF(申込書!$B$45="","",申込書!$B$45)</f>
        <v>6</v>
      </c>
      <c r="H54" s="92" t="str">
        <f>IF(申込書!$E$46="","",申込書!$E$46)</f>
        <v>井上　 莉乃香</v>
      </c>
      <c r="I54" s="93"/>
      <c r="J54" s="91">
        <f>IF(申込書!$B$45="","",申込書!$B$45)</f>
        <v>6</v>
      </c>
      <c r="K54" s="92" t="str">
        <f>IF(申込書!$E$46="","",申込書!$E$46)</f>
        <v>井上　 莉乃香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朝倉 結衣</v>
      </c>
      <c r="C55" s="93"/>
      <c r="D55" s="91">
        <f>IF(申込書!$B$47="","",申込書!$B$47)</f>
        <v>7</v>
      </c>
      <c r="E55" s="92" t="str">
        <f>IF(申込書!$E$48="","",申込書!$E$48)</f>
        <v>朝倉 結衣</v>
      </c>
      <c r="F55" s="93"/>
      <c r="G55" s="91">
        <f>IF(申込書!$B$47="","",申込書!$B$47)</f>
        <v>7</v>
      </c>
      <c r="H55" s="92" t="str">
        <f>IF(申込書!$E$48="","",申込書!$E$48)</f>
        <v>朝倉 結衣</v>
      </c>
      <c r="I55" s="93"/>
      <c r="J55" s="91">
        <f>IF(申込書!$B$47="","",申込書!$B$47)</f>
        <v>7</v>
      </c>
      <c r="K55" s="92" t="str">
        <f>IF(申込書!$E$48="","",申込書!$E$48)</f>
        <v>朝倉 結衣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青木 心鞠</v>
      </c>
      <c r="C56" s="93"/>
      <c r="D56" s="91">
        <f>IF(申込書!$B$49="","",申込書!$B$49)</f>
        <v>8</v>
      </c>
      <c r="E56" s="92" t="str">
        <f>IF(申込書!$E$50="","",申込書!$E$50)</f>
        <v>青木 心鞠</v>
      </c>
      <c r="F56" s="93"/>
      <c r="G56" s="91">
        <f>IF(申込書!$B$49="","",申込書!$B$49)</f>
        <v>8</v>
      </c>
      <c r="H56" s="92" t="str">
        <f>IF(申込書!$E$50="","",申込書!$E$50)</f>
        <v>青木 心鞠</v>
      </c>
      <c r="I56" s="93"/>
      <c r="J56" s="91">
        <f>IF(申込書!$B$49="","",申込書!$B$49)</f>
        <v>8</v>
      </c>
      <c r="K56" s="92" t="str">
        <f>IF(申込書!$E$50="","",申込書!$E$50)</f>
        <v>青木 心鞠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戸谷 ひより</v>
      </c>
      <c r="C57" s="93"/>
      <c r="D57" s="91">
        <f>IF(申込書!$B$51="","",申込書!$B$51)</f>
        <v>9</v>
      </c>
      <c r="E57" s="92" t="str">
        <f>IF(申込書!$E$52="","",申込書!$E$52)</f>
        <v>戸谷 ひより</v>
      </c>
      <c r="F57" s="93"/>
      <c r="G57" s="91">
        <f>IF(申込書!$B$51="","",申込書!$B$51)</f>
        <v>9</v>
      </c>
      <c r="H57" s="92" t="str">
        <f>IF(申込書!$E$52="","",申込書!$E$52)</f>
        <v>戸谷 ひより</v>
      </c>
      <c r="I57" s="93"/>
      <c r="J57" s="91">
        <f>IF(申込書!$B$51="","",申込書!$B$51)</f>
        <v>9</v>
      </c>
      <c r="K57" s="92" t="str">
        <f>IF(申込書!$E$52="","",申込書!$E$52)</f>
        <v>戸谷 ひより</v>
      </c>
    </row>
    <row r="58" spans="1:11" ht="14.25" customHeight="1">
      <c r="A58" s="91">
        <f>IF(申込書!$B$53="","",申込書!$B$53)</f>
        <v>10</v>
      </c>
      <c r="B58" s="92" t="str">
        <f>IF(申込書!$E$54="","",申込書!$E$54)</f>
        <v>杉山 千響</v>
      </c>
      <c r="C58" s="93"/>
      <c r="D58" s="91">
        <f>IF(申込書!$B$53="","",申込書!$B$53)</f>
        <v>10</v>
      </c>
      <c r="E58" s="92" t="str">
        <f>IF(申込書!$E$54="","",申込書!$E$54)</f>
        <v>杉山 千響</v>
      </c>
      <c r="F58" s="93"/>
      <c r="G58" s="91">
        <f>IF(申込書!$B$53="","",申込書!$B$53)</f>
        <v>10</v>
      </c>
      <c r="H58" s="92" t="str">
        <f>IF(申込書!$E$54="","",申込書!$E$54)</f>
        <v>杉山 千響</v>
      </c>
      <c r="I58" s="93"/>
      <c r="J58" s="91">
        <f>IF(申込書!$B$53="","",申込書!$B$53)</f>
        <v>10</v>
      </c>
      <c r="K58" s="92" t="str">
        <f>IF(申込書!$E$54="","",申込書!$E$54)</f>
        <v>杉山 千響</v>
      </c>
    </row>
    <row r="59" spans="1:11" ht="14.25" customHeight="1">
      <c r="A59" s="91">
        <f>IF(申込書!$B$55="","",申込書!$B$55)</f>
        <v>11</v>
      </c>
      <c r="B59" s="92" t="str">
        <f>IF(申込書!$E$56="","",申込書!$E$56)</f>
        <v>関塚 亜弥</v>
      </c>
      <c r="C59" s="93"/>
      <c r="D59" s="91">
        <f>IF(申込書!$B$55="","",申込書!$B$55)</f>
        <v>11</v>
      </c>
      <c r="E59" s="92" t="str">
        <f>IF(申込書!$E$56="","",申込書!$E$56)</f>
        <v>関塚 亜弥</v>
      </c>
      <c r="F59" s="93"/>
      <c r="G59" s="91">
        <f>IF(申込書!$B$55="","",申込書!$B$55)</f>
        <v>11</v>
      </c>
      <c r="H59" s="92" t="str">
        <f>IF(申込書!$E$56="","",申込書!$E$56)</f>
        <v>関塚 亜弥</v>
      </c>
      <c r="I59" s="93"/>
      <c r="J59" s="91">
        <f>IF(申込書!$B$55="","",申込書!$B$55)</f>
        <v>11</v>
      </c>
      <c r="K59" s="92" t="str">
        <f>IF(申込書!$E$56="","",申込書!$E$56)</f>
        <v>関塚 亜弥</v>
      </c>
    </row>
    <row r="60" spans="1:11" ht="14.25" customHeight="1">
      <c r="A60" s="91">
        <f>IF(申込書!$B$57="","",申込書!$B$57)</f>
        <v>12</v>
      </c>
      <c r="B60" s="92" t="str">
        <f>IF(申込書!$E$58="","",申込書!$E$58)</f>
        <v>藤原 萊夢</v>
      </c>
      <c r="C60" s="93"/>
      <c r="D60" s="91">
        <f>IF(申込書!$B$57="","",申込書!$B$57)</f>
        <v>12</v>
      </c>
      <c r="E60" s="92" t="str">
        <f>IF(申込書!$E$58="","",申込書!$E$58)</f>
        <v>藤原 萊夢</v>
      </c>
      <c r="F60" s="93"/>
      <c r="G60" s="91">
        <f>IF(申込書!$B$57="","",申込書!$B$57)</f>
        <v>12</v>
      </c>
      <c r="H60" s="92" t="str">
        <f>IF(申込書!$E$58="","",申込書!$E$58)</f>
        <v>藤原 萊夢</v>
      </c>
      <c r="I60" s="93"/>
      <c r="J60" s="91">
        <f>IF(申込書!$B$57="","",申込書!$B$57)</f>
        <v>12</v>
      </c>
      <c r="K60" s="92" t="str">
        <f>IF(申込書!$E$58="","",申込書!$E$58)</f>
        <v>藤原 萊夢</v>
      </c>
    </row>
    <row r="61" spans="1:11" ht="14.25" customHeight="1">
      <c r="A61" s="91">
        <f>IF(申込書!$B$59="","",申込書!$B$59)</f>
        <v>13</v>
      </c>
      <c r="B61" s="92" t="str">
        <f>IF(申込書!$E$60="","",申込書!$E$60)</f>
        <v>新屋 満帆</v>
      </c>
      <c r="C61" s="93"/>
      <c r="D61" s="91">
        <f>IF(申込書!$B$59="","",申込書!$B$59)</f>
        <v>13</v>
      </c>
      <c r="E61" s="92" t="str">
        <f>IF(申込書!$E$60="","",申込書!$E$60)</f>
        <v>新屋 満帆</v>
      </c>
      <c r="F61" s="93"/>
      <c r="G61" s="91">
        <f>IF(申込書!$B$59="","",申込書!$B$59)</f>
        <v>13</v>
      </c>
      <c r="H61" s="92" t="str">
        <f>IF(申込書!$E$60="","",申込書!$E$60)</f>
        <v>新屋 満帆</v>
      </c>
      <c r="I61" s="93"/>
      <c r="J61" s="91">
        <f>IF(申込書!$B$59="","",申込書!$B$59)</f>
        <v>13</v>
      </c>
      <c r="K61" s="92" t="str">
        <f>IF(申込書!$E$60="","",申込書!$E$60)</f>
        <v>新屋 満帆</v>
      </c>
    </row>
    <row r="62" spans="1:11" ht="14.25" customHeight="1">
      <c r="A62" s="91">
        <f>IF(申込書!$B$61="","",申込書!$B$61)</f>
        <v>14</v>
      </c>
      <c r="B62" s="92" t="str">
        <f>IF(申込書!$E$62="","",申込書!$E$62)</f>
        <v>佐々木 麻夏</v>
      </c>
      <c r="C62" s="93"/>
      <c r="D62" s="91">
        <f>IF(申込書!$B$61="","",申込書!$B$61)</f>
        <v>14</v>
      </c>
      <c r="E62" s="92" t="str">
        <f>IF(申込書!$E$62="","",申込書!$E$62)</f>
        <v>佐々木 麻夏</v>
      </c>
      <c r="F62" s="93"/>
      <c r="G62" s="91">
        <f>IF(申込書!$B$61="","",申込書!$B$61)</f>
        <v>14</v>
      </c>
      <c r="H62" s="92" t="str">
        <f>IF(申込書!$E$62="","",申込書!$E$62)</f>
        <v>佐々木 麻夏</v>
      </c>
      <c r="I62" s="93"/>
      <c r="J62" s="91">
        <f>IF(申込書!$B$61="","",申込書!$B$61)</f>
        <v>14</v>
      </c>
      <c r="K62" s="92" t="str">
        <f>IF(申込書!$E$62="","",申込書!$E$62)</f>
        <v>佐々木 麻夏</v>
      </c>
    </row>
  </sheetData>
  <sheetProtection sheet="1" objects="1" scenarios="1"/>
  <mergeCells count="48"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B19" sqref="B19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567" t="s">
        <v>12</v>
      </c>
      <c r="B1" s="56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567"/>
      <c r="B2" s="56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568" t="s">
        <v>19</v>
      </c>
      <c r="B4" s="569"/>
      <c r="C4" s="569"/>
      <c r="D4" s="569"/>
      <c r="E4" s="569"/>
      <c r="F4" s="569"/>
      <c r="G4" s="570"/>
      <c r="H4" s="5" t="s">
        <v>20</v>
      </c>
      <c r="I4" s="5" t="s">
        <v>21</v>
      </c>
      <c r="J4" s="571" t="s">
        <v>70</v>
      </c>
      <c r="K4" s="569"/>
      <c r="L4" s="569"/>
      <c r="M4" s="569"/>
      <c r="N4" s="569"/>
      <c r="O4" s="569"/>
      <c r="P4" s="569"/>
      <c r="Q4" s="570"/>
    </row>
    <row r="5" spans="1:41" ht="72" customHeight="1" thickBot="1">
      <c r="A5" s="572"/>
      <c r="B5" s="573"/>
      <c r="C5" s="573"/>
      <c r="D5" s="573"/>
      <c r="E5" s="573"/>
      <c r="F5" s="573"/>
      <c r="G5" s="574"/>
      <c r="H5" s="9" t="str">
        <f>IF(入力!J3="","",入力!J3)</f>
        <v>女子</v>
      </c>
      <c r="I5" s="9">
        <f>入力!Y25</f>
        <v>20</v>
      </c>
      <c r="J5" s="575"/>
      <c r="K5" s="576"/>
      <c r="L5" s="576"/>
      <c r="M5" s="576"/>
      <c r="N5" s="576"/>
      <c r="O5" s="576"/>
      <c r="P5" s="576"/>
      <c r="Q5" s="57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106</v>
      </c>
      <c r="U6" s="5" t="s">
        <v>118</v>
      </c>
      <c r="V6" s="5" t="s">
        <v>118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藤橋ＪＶＣ</v>
      </c>
      <c r="C7" s="13" t="str">
        <f>IF(入力!C2="","",入力!C2)</f>
        <v>フジハシ　ジェイブイシイ</v>
      </c>
      <c r="D7" s="13" t="str">
        <f>IF(入力!AE3="","",入力!AE3)</f>
        <v>東京都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>
        <f>IF(入力!C4="","",入力!C4)</f>
        <v>430394124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青山</v>
      </c>
      <c r="D16" s="13" t="str">
        <f>IF(入力!E8="","",入力!E8)</f>
        <v>良二</v>
      </c>
      <c r="E16" s="13" t="str">
        <f>IF(入力!C7="","",入力!C7)</f>
        <v>アオヤマ</v>
      </c>
      <c r="F16" s="13" t="str">
        <f>IF(入力!E7="","",入力!E7)</f>
        <v>リョウジ</v>
      </c>
      <c r="G16" s="13">
        <f>IF(入力!G7="","",入力!G7)</f>
        <v>514726576</v>
      </c>
      <c r="H16" s="13" t="str">
        <f>IF(入力!J7="","",入力!J7)</f>
        <v/>
      </c>
      <c r="I16" s="13">
        <f>IF(入力!M7="","",入力!M7)</f>
        <v>370644</v>
      </c>
      <c r="J16" s="13"/>
      <c r="K16" s="13"/>
      <c r="L16" s="13">
        <f>IF(入力!AT7="","",入力!AT7)</f>
        <v>44</v>
      </c>
      <c r="M16" s="13"/>
      <c r="N16" s="13"/>
      <c r="O16" s="13"/>
      <c r="P16" s="13"/>
      <c r="Q16" s="13"/>
      <c r="R16" s="13" t="str">
        <f>IF(入力!R7="","",入力!R7)</f>
        <v>198</v>
      </c>
      <c r="S16" s="13" t="str">
        <f>IF(入力!W7="","",入力!W7)</f>
        <v>0023</v>
      </c>
      <c r="T16" s="13" t="str">
        <f>IF(入力!P8="","",入力!P8)</f>
        <v>東京都青梅市今井1-193-11</v>
      </c>
      <c r="U16" s="13" t="str">
        <f>IF(入力!AL7="","",入力!AL7)</f>
        <v>090</v>
      </c>
      <c r="V16" s="13" t="str">
        <f>IF(入力!AK8="","",入力!AK8)</f>
        <v>2749</v>
      </c>
      <c r="W16" s="13" t="str">
        <f>IF(入力!AP8="","",入力!AP8)</f>
        <v>7476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青山</v>
      </c>
      <c r="D17" s="13" t="str">
        <f>IF(入力!E10="","",入力!E10)</f>
        <v>春幸</v>
      </c>
      <c r="E17" s="13" t="str">
        <f>IF(入力!C9="","",入力!C9)</f>
        <v>アオヤマ</v>
      </c>
      <c r="F17" s="13" t="str">
        <f>IF(入力!E9="","",入力!E9)</f>
        <v>ハルユキ</v>
      </c>
      <c r="G17" s="13">
        <f>IF(入力!G9="","",入力!G9)</f>
        <v>514726583</v>
      </c>
      <c r="H17" s="13">
        <f>IF(入力!J9="","",入力!J9)</f>
        <v>11470</v>
      </c>
      <c r="I17" s="13" t="str">
        <f>IF(入力!M9="","",入力!M9)</f>
        <v/>
      </c>
      <c r="J17" s="13"/>
      <c r="K17" s="13"/>
      <c r="L17" s="13">
        <f>IF(入力!AT9="","",入力!AT9)</f>
        <v>70</v>
      </c>
      <c r="M17" s="13"/>
      <c r="N17" s="13"/>
      <c r="O17" s="13"/>
      <c r="P17" s="13"/>
      <c r="Q17" s="13"/>
      <c r="R17" s="13" t="str">
        <f>IF(入力!R9="","",入力!R9)</f>
        <v>198</v>
      </c>
      <c r="S17" s="13" t="str">
        <f>IF(入力!W9="","",入力!W9)</f>
        <v>0022</v>
      </c>
      <c r="T17" s="13" t="str">
        <f>IF(入力!P10="","",入力!P10)</f>
        <v>東京都青梅市藤橋2-86-4</v>
      </c>
      <c r="U17" s="13" t="str">
        <f>IF(入力!AL9="","",入力!AL9)</f>
        <v>090</v>
      </c>
      <c r="V17" s="13" t="str">
        <f>IF(入力!AK10="","",入力!AK10)</f>
        <v>1993</v>
      </c>
      <c r="W17" s="13" t="str">
        <f>IF(入力!AP10="","",入力!AP10)</f>
        <v>6054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青山</v>
      </c>
      <c r="D20" s="13" t="str">
        <f>IF(入力!E12="","",入力!E12)</f>
        <v>彩</v>
      </c>
      <c r="E20" s="13" t="str">
        <f>IF(入力!C11="","",入力!C11)</f>
        <v>アオヤマ</v>
      </c>
      <c r="F20" s="13" t="str">
        <f>IF(入力!E11="","",入力!E11)</f>
        <v>アヤ</v>
      </c>
      <c r="G20" s="13">
        <f>IF(入力!G11="","",入力!G11)</f>
        <v>514787112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42</v>
      </c>
      <c r="M20" s="13"/>
      <c r="N20" s="13"/>
      <c r="O20" s="13"/>
      <c r="P20" s="13"/>
      <c r="Q20" s="13"/>
      <c r="R20" s="13" t="str">
        <f>IF(入力!R11="","",入力!R11)</f>
        <v>198</v>
      </c>
      <c r="S20" s="13" t="str">
        <f>IF(入力!W11="","",入力!W11)</f>
        <v>0023</v>
      </c>
      <c r="T20" s="13" t="str">
        <f>IF(入力!P12="","",入力!P12)</f>
        <v>東京都青梅市今井1-193-11</v>
      </c>
      <c r="U20" s="13" t="str">
        <f>IF(入力!AL11="","",入力!AL11)</f>
        <v>090</v>
      </c>
      <c r="V20" s="13" t="str">
        <f>IF(入力!AK12="","",入力!AK12)</f>
        <v>7841</v>
      </c>
      <c r="W20" s="13" t="str">
        <f>IF(入力!AP12="","",入力!AP12)</f>
        <v>4168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青山</v>
      </c>
      <c r="D22" s="13" t="str">
        <f>IF(入力!E16="","",入力!E16)</f>
        <v>良二</v>
      </c>
      <c r="E22" s="13" t="str">
        <f>IF(入力!C15="","",入力!C15)</f>
        <v>アオヤマ</v>
      </c>
      <c r="F22" s="13" t="str">
        <f>IF(入力!E15="","",入力!E15)</f>
        <v>リョウジ</v>
      </c>
      <c r="G22" s="13"/>
      <c r="H22" s="13"/>
      <c r="I22" s="13"/>
      <c r="J22" s="13"/>
      <c r="K22" s="13"/>
      <c r="L22" s="13">
        <f>IF(入力!AT15="","",入力!AT15)</f>
        <v>44</v>
      </c>
      <c r="M22" s="13"/>
      <c r="N22" s="13" t="str">
        <f>IF(入力!C21="","",入力!C21)</f>
        <v>090</v>
      </c>
      <c r="O22" s="13">
        <f>IF(入力!E21="","",入力!E21)</f>
        <v>2749</v>
      </c>
      <c r="P22" s="13">
        <f>IF(入力!G21="","",入力!G21)</f>
        <v>7476</v>
      </c>
      <c r="Q22" s="13"/>
      <c r="R22" s="13" t="str">
        <f>IF(入力!R15="","",入力!R15)</f>
        <v>198</v>
      </c>
      <c r="S22" s="13" t="str">
        <f>IF(入力!W15="","",入力!W15)</f>
        <v>0023</v>
      </c>
      <c r="T22" s="13" t="str">
        <f>IF(入力!P16="","",入力!P16)</f>
        <v>東京都青梅市今井1-193-11</v>
      </c>
      <c r="U22" s="13" t="str">
        <f>IF(入力!AL15="","",入力!AL15)</f>
        <v>0428</v>
      </c>
      <c r="V22" s="13" t="str">
        <f>IF(入力!AK16="","",入力!AK16)</f>
        <v>34</v>
      </c>
      <c r="W22" s="13" t="str">
        <f>IF(入力!AP16="","",入力!AP16)</f>
        <v>9912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ryoji-aoyama@tbz.t-com.ne.jp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青木</v>
      </c>
      <c r="D24" s="51" t="str">
        <f>VLOOKUP($B$51,$A$53:$F$352,4)</f>
        <v>心春</v>
      </c>
      <c r="E24" s="51" t="str">
        <f>VLOOKUP($B$51,$A$53:$F$352,5)</f>
        <v>アオキ</v>
      </c>
      <c r="F24" s="51" t="str">
        <f>VLOOKUP($B$51,$A$53:$F$352,6)</f>
        <v>コハル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青木</v>
      </c>
      <c r="D53" s="13" t="str">
        <f>IF(入力!E26="","",入力!E26)</f>
        <v>心春</v>
      </c>
      <c r="E53" s="13" t="str">
        <f>IF(入力!C25="","",入力!C25)</f>
        <v>アオキ</v>
      </c>
      <c r="F53" s="13" t="str">
        <f>IF(入力!E25="","",入力!E25)</f>
        <v>コハル</v>
      </c>
      <c r="G53" s="13">
        <f>IF(入力!M25="","",入力!M25)</f>
        <v>516628843</v>
      </c>
      <c r="H53" s="13" t="str">
        <f>IF(入力!I25="","",入力!I25)</f>
        <v>青梅市立第１小学校</v>
      </c>
      <c r="I53" s="13">
        <f>IF(入力!G25="","",入力!G25)</f>
        <v>6</v>
      </c>
      <c r="J53" s="13">
        <f>IF(入力!P25="","",入力!P25)</f>
        <v>152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阿部</v>
      </c>
      <c r="D54" s="13" t="str">
        <f>IF(入力!E28="","",入力!E28)</f>
        <v>妃莉</v>
      </c>
      <c r="E54" s="13" t="str">
        <f>IF(入力!C27="","",入力!C27)</f>
        <v>アベ</v>
      </c>
      <c r="F54" s="13" t="str">
        <f>IF(入力!E27="","",入力!E27)</f>
        <v>ヒヨリ</v>
      </c>
      <c r="G54" s="13">
        <f>IF(入力!M27="","",入力!M27)</f>
        <v>519080937</v>
      </c>
      <c r="H54" s="13" t="str">
        <f>IF(入力!I27="","",入力!I27)</f>
        <v>飯能市立美杉台小学校</v>
      </c>
      <c r="I54" s="13">
        <f>IF(入力!G27="","",入力!G27)</f>
        <v>6</v>
      </c>
      <c r="J54" s="13">
        <f>IF(入力!P27="","",入力!P27)</f>
        <v>153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市川</v>
      </c>
      <c r="D55" s="13" t="str">
        <f>IF(入力!E30="","",入力!E30)</f>
        <v>陽菜</v>
      </c>
      <c r="E55" s="13" t="str">
        <f>IF(入力!C29="","",入力!C29)</f>
        <v>イチカワ</v>
      </c>
      <c r="F55" s="13" t="str">
        <f>IF(入力!E29="","",入力!E29)</f>
        <v>ヒナ</v>
      </c>
      <c r="G55" s="13">
        <f>IF(入力!M29="","",入力!M29)</f>
        <v>518769376</v>
      </c>
      <c r="H55" s="13" t="str">
        <f>IF(入力!I29="","",入力!I29)</f>
        <v>青梅市立第２小学校</v>
      </c>
      <c r="I55" s="13">
        <f>IF(入力!G29="","",入力!G29)</f>
        <v>6</v>
      </c>
      <c r="J55" s="13">
        <f>IF(入力!P29="","",入力!P29)</f>
        <v>154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田中</v>
      </c>
      <c r="D56" s="13" t="str">
        <f>IF(入力!E32="","",入力!E32)</f>
        <v>怜奈</v>
      </c>
      <c r="E56" s="13" t="str">
        <f>IF(入力!C31="","",入力!C31)</f>
        <v>タナカ</v>
      </c>
      <c r="F56" s="13" t="str">
        <f>IF(入力!E31="","",入力!E31)</f>
        <v>レナ</v>
      </c>
      <c r="G56" s="13">
        <f>IF(入力!M31="","",入力!M31)</f>
        <v>518271268</v>
      </c>
      <c r="H56" s="13" t="str">
        <f>IF(入力!I31="","",入力!I31)</f>
        <v>羽村市立武蔵野小学校</v>
      </c>
      <c r="I56" s="13">
        <f>IF(入力!G31="","",入力!G31)</f>
        <v>5</v>
      </c>
      <c r="J56" s="13">
        <f>IF(入力!P31="","",入力!P31)</f>
        <v>143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清水</v>
      </c>
      <c r="D57" s="13" t="str">
        <f>IF(入力!E34="","",入力!E34)</f>
        <v>美杜</v>
      </c>
      <c r="E57" s="13" t="str">
        <f>IF(入力!C33="","",入力!C33)</f>
        <v>シミズ</v>
      </c>
      <c r="F57" s="13" t="str">
        <f>IF(入力!E33="","",入力!E33)</f>
        <v>ミト</v>
      </c>
      <c r="G57" s="13">
        <f>IF(入力!M33="","",入力!M33)</f>
        <v>519783760</v>
      </c>
      <c r="H57" s="13" t="str">
        <f>IF(入力!I33="","",入力!I33)</f>
        <v>瑞穂町立第５小学校</v>
      </c>
      <c r="I57" s="13">
        <f>IF(入力!G33="","",入力!G33)</f>
        <v>5</v>
      </c>
      <c r="J57" s="13">
        <f>IF(入力!P33="","",入力!P33)</f>
        <v>148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井上　</v>
      </c>
      <c r="D58" s="13" t="str">
        <f>IF(入力!E36="","",入力!E36)</f>
        <v>莉乃香</v>
      </c>
      <c r="E58" s="13" t="str">
        <f>IF(入力!C35="","",入力!C35)</f>
        <v>イノウエ</v>
      </c>
      <c r="F58" s="13" t="str">
        <f>IF(入力!E35="","",入力!E35)</f>
        <v>リノカ</v>
      </c>
      <c r="G58" s="13">
        <f>IF(入力!M35="","",入力!M35)</f>
        <v>520254235</v>
      </c>
      <c r="H58" s="13" t="str">
        <f>IF(入力!I35="","",入力!I35)</f>
        <v>青梅市立第５小学校</v>
      </c>
      <c r="I58" s="13">
        <f>IF(入力!G35="","",入力!G35)</f>
        <v>5</v>
      </c>
      <c r="J58" s="13">
        <f>IF(入力!P35="","",入力!P35)</f>
        <v>149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朝倉</v>
      </c>
      <c r="D59" s="13" t="str">
        <f>IF(入力!E38="","",入力!E38)</f>
        <v>結衣</v>
      </c>
      <c r="E59" s="13" t="str">
        <f>IF(入力!C37="","",入力!C37)</f>
        <v>アサクラ</v>
      </c>
      <c r="F59" s="13" t="str">
        <f>IF(入力!E37="","",入力!E37)</f>
        <v>ユイ</v>
      </c>
      <c r="G59" s="13">
        <f>IF(入力!M37="","",入力!M37)</f>
        <v>520716504</v>
      </c>
      <c r="H59" s="13" t="str">
        <f>IF(入力!I37="","",入力!I37)</f>
        <v>昭島市立拝島第３小学校</v>
      </c>
      <c r="I59" s="13">
        <f>IF(入力!G37="","",入力!G37)</f>
        <v>5</v>
      </c>
      <c r="J59" s="13">
        <f>IF(入力!P37="","",入力!P37)</f>
        <v>141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青木</v>
      </c>
      <c r="D60" s="13" t="str">
        <f>IF(入力!E40="","",入力!E40)</f>
        <v>心鞠</v>
      </c>
      <c r="E60" s="13" t="str">
        <f>IF(入力!C39="","",入力!C39)</f>
        <v>アオキ</v>
      </c>
      <c r="F60" s="13" t="str">
        <f>IF(入力!E39="","",入力!E39)</f>
        <v>コマリ</v>
      </c>
      <c r="G60" s="13">
        <f>IF(入力!M39="","",入力!M39)</f>
        <v>519783753</v>
      </c>
      <c r="H60" s="13" t="str">
        <f>IF(入力!I39="","",入力!I39)</f>
        <v>青梅市立第１小学校</v>
      </c>
      <c r="I60" s="13">
        <f>IF(入力!G39="","",入力!G39)</f>
        <v>4</v>
      </c>
      <c r="J60" s="13">
        <f>IF(入力!P39="","",入力!P39)</f>
        <v>149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戸谷</v>
      </c>
      <c r="D61" s="13" t="str">
        <f>IF(入力!E42="","",入力!E42)</f>
        <v>ひより</v>
      </c>
      <c r="E61" s="13" t="str">
        <f>IF(入力!C41="","",入力!C41)</f>
        <v>トヤ</v>
      </c>
      <c r="F61" s="13" t="str">
        <f>IF(入力!E41="","",入力!E41)</f>
        <v>ヒヨリ</v>
      </c>
      <c r="G61" s="13">
        <f>IF(入力!M41="","",入力!M41)</f>
        <v>520893496</v>
      </c>
      <c r="H61" s="13" t="str">
        <f>IF(入力!I41="","",入力!I41)</f>
        <v>瑞穂町立第３小学校</v>
      </c>
      <c r="I61" s="13">
        <f>IF(入力!G41="","",入力!G41)</f>
        <v>4</v>
      </c>
      <c r="J61" s="13">
        <f>IF(入力!P41="","",入力!P41)</f>
        <v>142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杉山</v>
      </c>
      <c r="D62" s="13" t="str">
        <f>IF(入力!E44="","",入力!E44)</f>
        <v>千響</v>
      </c>
      <c r="E62" s="13" t="str">
        <f>IF(入力!C43="","",入力!C43)</f>
        <v>スギヤマ</v>
      </c>
      <c r="F62" s="13" t="str">
        <f>IF(入力!E43="","",入力!E43)</f>
        <v>チトヨ</v>
      </c>
      <c r="G62" s="13">
        <f>IF(入力!M43="","",入力!M43)</f>
        <v>520893489</v>
      </c>
      <c r="H62" s="13" t="str">
        <f>IF(入力!I43="","",入力!I43)</f>
        <v>青梅市立第２小学校</v>
      </c>
      <c r="I62" s="13">
        <f>IF(入力!G43="","",入力!G43)</f>
        <v>4</v>
      </c>
      <c r="J62" s="13">
        <f>IF(入力!P43="","",入力!P43)</f>
        <v>143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関塚</v>
      </c>
      <c r="D63" s="13" t="str">
        <f>IF(入力!E46="","",入力!E46)</f>
        <v>亜弥</v>
      </c>
      <c r="E63" s="13" t="str">
        <f>IF(入力!C45="","",入力!C45)</f>
        <v>セキヅカ</v>
      </c>
      <c r="F63" s="13" t="str">
        <f>IF(入力!E45="","",入力!E45)</f>
        <v>アヤ</v>
      </c>
      <c r="G63" s="13">
        <f>IF(入力!M45="","",入力!M45)</f>
        <v>521894331</v>
      </c>
      <c r="H63" s="13" t="str">
        <f>IF(入力!I45="","",入力!I45)</f>
        <v>青梅市立第２小学校</v>
      </c>
      <c r="I63" s="13">
        <f>IF(入力!G45="","",入力!G45)</f>
        <v>4</v>
      </c>
      <c r="J63" s="13">
        <f>IF(入力!P45="","",入力!P45)</f>
        <v>131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藤原</v>
      </c>
      <c r="D64" s="13" t="str">
        <f>IF(入力!E48="","",入力!E48)</f>
        <v>萊夢</v>
      </c>
      <c r="E64" s="13" t="str">
        <f>IF(入力!C47="","",入力!C47)</f>
        <v>フジワラ</v>
      </c>
      <c r="F64" s="13" t="str">
        <f>IF(入力!E47="","",入力!E47)</f>
        <v>ライム</v>
      </c>
      <c r="G64" s="13">
        <f>IF(入力!M47="","",入力!M47)</f>
        <v>521894348</v>
      </c>
      <c r="H64" s="13" t="str">
        <f>IF(入力!I47="","",入力!I47)</f>
        <v>瑞穂町立第３小学校</v>
      </c>
      <c r="I64" s="13">
        <f>IF(入力!G47="","",入力!G47)</f>
        <v>4</v>
      </c>
      <c r="J64" s="13">
        <f>IF(入力!P47="","",入力!P47)</f>
        <v>138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新屋</v>
      </c>
      <c r="D65" s="13" t="str">
        <f>IF(入力!E50="","",入力!E50)</f>
        <v>満帆</v>
      </c>
      <c r="E65" s="13" t="str">
        <f>IF(入力!C49="","",入力!C49)</f>
        <v>シンヤ</v>
      </c>
      <c r="F65" s="13" t="str">
        <f>IF(入力!E49="","",入力!E49)</f>
        <v>マホ</v>
      </c>
      <c r="G65" s="13">
        <f>IF(入力!M49="","",入力!M49)</f>
        <v>521894324</v>
      </c>
      <c r="H65" s="13" t="str">
        <f>IF(入力!I49="","",入力!I49)</f>
        <v>青梅市立第３小学校</v>
      </c>
      <c r="I65" s="13">
        <f>IF(入力!G49="","",入力!G49)</f>
        <v>4</v>
      </c>
      <c r="J65" s="13">
        <f>IF(入力!P49="","",入力!P49)</f>
        <v>153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佐々木</v>
      </c>
      <c r="D66" s="13" t="str">
        <f>IF(入力!E52="","",入力!E52)</f>
        <v>麻夏</v>
      </c>
      <c r="E66" s="13" t="str">
        <f>IF(入力!C51="","",入力!C51)</f>
        <v>ササキ</v>
      </c>
      <c r="F66" s="13" t="str">
        <f>IF(入力!E51="","",入力!E51)</f>
        <v>マナ</v>
      </c>
      <c r="G66" s="13">
        <f>IF(入力!M51="","",入力!M51)</f>
        <v>519783777</v>
      </c>
      <c r="H66" s="13" t="str">
        <f>IF(入力!I51="","",入力!I51)</f>
        <v>青梅市立新町小学校</v>
      </c>
      <c r="I66" s="13">
        <f>IF(入力!G51="","",入力!G51)</f>
        <v>4</v>
      </c>
      <c r="J66" s="13">
        <f>IF(入力!P51="","",入力!P51)</f>
        <v>137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Owner</cp:lastModifiedBy>
  <cp:lastPrinted>2016-05-09T15:17:35Z</cp:lastPrinted>
  <dcterms:created xsi:type="dcterms:W3CDTF">2014-04-05T09:56:00Z</dcterms:created>
  <dcterms:modified xsi:type="dcterms:W3CDTF">2022-11-04T12:01:34Z</dcterms:modified>
</cp:coreProperties>
</file>