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meishikumiko/Documents/NASAMADAI資料/2022東京新聞杯関東大会エントリー/"/>
    </mc:Choice>
  </mc:AlternateContent>
  <xr:revisionPtr revIDLastSave="0" documentId="13_ncr:1_{0C1C0910-350A-B946-B723-D37F8B345437}" xr6:coauthVersionLast="47" xr6:coauthVersionMax="47" xr10:uidLastSave="{00000000-0000-0000-0000-000000000000}"/>
  <bookViews>
    <workbookView xWindow="5240" yWindow="500" windowWidth="23820" windowHeight="155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K19" i="10" s="1"/>
  <c r="E58" i="9"/>
  <c r="H18" i="10" s="1"/>
  <c r="E56" i="9"/>
  <c r="K17" i="10" s="1"/>
  <c r="E54" i="9"/>
  <c r="H16" i="10" s="1"/>
  <c r="E52" i="9"/>
  <c r="K15" i="10" s="1"/>
  <c r="E50" i="9"/>
  <c r="H14" i="10" s="1"/>
  <c r="E48" i="9"/>
  <c r="H13" i="10" s="1"/>
  <c r="E46" i="9"/>
  <c r="H12" i="10" s="1"/>
  <c r="E44" i="9"/>
  <c r="K11" i="10" s="1"/>
  <c r="E42" i="9"/>
  <c r="H10" i="10" s="1"/>
  <c r="E40" i="9"/>
  <c r="K9" i="10" s="1"/>
  <c r="E38" i="9"/>
  <c r="E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20" i="10" l="1"/>
  <c r="B62" i="10"/>
  <c r="K41" i="10"/>
  <c r="B20" i="10"/>
  <c r="E62" i="10"/>
  <c r="H41" i="10"/>
  <c r="H62" i="10"/>
  <c r="E41" i="10"/>
  <c r="K62" i="10"/>
  <c r="B41" i="10"/>
  <c r="K20" i="10"/>
  <c r="H19" i="10"/>
  <c r="E19" i="10"/>
  <c r="B19" i="10"/>
  <c r="K40" i="10"/>
  <c r="B61" i="10"/>
  <c r="H61" i="10"/>
  <c r="E40" i="10"/>
  <c r="K61" i="10"/>
  <c r="H40" i="10"/>
  <c r="E61" i="10"/>
  <c r="B40" i="10"/>
  <c r="K18" i="10"/>
  <c r="H60" i="10"/>
  <c r="E39" i="10"/>
  <c r="E60" i="10"/>
  <c r="H39" i="10"/>
  <c r="B18" i="10"/>
  <c r="B60" i="10"/>
  <c r="K39" i="10"/>
  <c r="K60" i="10"/>
  <c r="B39" i="10"/>
  <c r="E18" i="10"/>
  <c r="E17" i="10"/>
  <c r="H17" i="10"/>
  <c r="B17" i="10"/>
  <c r="B59" i="10"/>
  <c r="K59" i="10"/>
  <c r="K38" i="10"/>
  <c r="H38" i="10"/>
  <c r="E38" i="10"/>
  <c r="B38" i="10"/>
  <c r="E59" i="10"/>
  <c r="H59" i="10"/>
  <c r="E16" i="10"/>
  <c r="B58" i="10"/>
  <c r="K37" i="10"/>
  <c r="K58" i="10"/>
  <c r="E58" i="10"/>
  <c r="H37" i="10"/>
  <c r="B16" i="10"/>
  <c r="H58" i="10"/>
  <c r="E37" i="10"/>
  <c r="B37" i="10"/>
  <c r="K16" i="10"/>
  <c r="E15" i="10"/>
  <c r="H15" i="10"/>
  <c r="K57" i="10"/>
  <c r="B57" i="10"/>
  <c r="E36" i="10"/>
  <c r="E57" i="10"/>
  <c r="H36" i="10"/>
  <c r="B36" i="10"/>
  <c r="B15" i="10"/>
  <c r="H57" i="10"/>
  <c r="K36" i="10"/>
  <c r="K14" i="10"/>
  <c r="E56" i="10"/>
  <c r="H35" i="10"/>
  <c r="B14" i="10"/>
  <c r="H56" i="10"/>
  <c r="B56" i="10"/>
  <c r="K35" i="10"/>
  <c r="E35" i="10"/>
  <c r="K56" i="10"/>
  <c r="B35" i="10"/>
  <c r="E14" i="10"/>
  <c r="E13" i="10"/>
  <c r="K13" i="10"/>
  <c r="E55" i="10"/>
  <c r="H34" i="10"/>
  <c r="B34" i="10"/>
  <c r="B13" i="10"/>
  <c r="B55" i="10"/>
  <c r="H55" i="10"/>
  <c r="K55" i="10"/>
  <c r="K34" i="10"/>
  <c r="E34" i="10"/>
  <c r="E12" i="10"/>
  <c r="B54" i="10"/>
  <c r="K33" i="10"/>
  <c r="E54" i="10"/>
  <c r="H33" i="10"/>
  <c r="H54" i="10"/>
  <c r="E33" i="10"/>
  <c r="B33" i="10"/>
  <c r="K54" i="10"/>
  <c r="B12" i="10"/>
  <c r="K12" i="10"/>
  <c r="H11" i="10"/>
  <c r="E11" i="10"/>
  <c r="B11" i="10"/>
  <c r="K32" i="10"/>
  <c r="B32" i="10"/>
  <c r="B53" i="10"/>
  <c r="H53" i="10"/>
  <c r="E32" i="10"/>
  <c r="E53" i="10"/>
  <c r="K53" i="10"/>
  <c r="H32" i="10"/>
  <c r="K10" i="10"/>
  <c r="H52" i="10"/>
  <c r="E31" i="10"/>
  <c r="K52" i="10"/>
  <c r="E52" i="10"/>
  <c r="H31" i="10"/>
  <c r="B10" i="10"/>
  <c r="B52" i="10"/>
  <c r="K31" i="10"/>
  <c r="B31" i="10"/>
  <c r="E10" i="10"/>
  <c r="E9" i="10"/>
  <c r="H9" i="10"/>
  <c r="H51" i="10"/>
  <c r="E30" i="10"/>
  <c r="B9" i="10"/>
  <c r="B51" i="10"/>
  <c r="E51" i="10"/>
  <c r="K51" i="10"/>
  <c r="K30" i="10"/>
  <c r="H30" i="10"/>
  <c r="B30" i="10"/>
  <c r="H8" i="10"/>
  <c r="B50" i="10"/>
  <c r="E50" i="10"/>
  <c r="H50" i="10"/>
  <c r="K50" i="10"/>
  <c r="B29" i="10"/>
  <c r="K29" i="10"/>
  <c r="B8" i="10"/>
  <c r="H29" i="10"/>
  <c r="E29" i="10"/>
  <c r="K8" i="10"/>
  <c r="H7" i="10"/>
  <c r="E7" i="10"/>
  <c r="B7" i="10"/>
  <c r="K49" i="10"/>
  <c r="B28" i="10"/>
  <c r="H49" i="10"/>
  <c r="K28" i="10"/>
  <c r="E49" i="10"/>
  <c r="H28" i="10"/>
  <c r="B49" i="10"/>
  <c r="E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<sst xmlns="http://schemas.openxmlformats.org/spreadsheetml/2006/main" count="426" uniqueCount="268">
  <si>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</si>
  <si>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</si>
  <si>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</si>
  <si>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</si>
  <si>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</si>
  <si>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</si>
  <si>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</si>
  <si>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</si>
  <si>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</si>
  <si>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</si>
  <si>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</si>
  <si>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</si>
  <si>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</si>
  <si>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</si>
  <si>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</si>
  <si>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</si>
  <si>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</si>
  <si>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</si>
  <si>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</si>
  <si>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</si>
  <si>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</si>
  <si>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</si>
  <si>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</si>
  <si>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</si>
  <si>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</si>
  <si>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</si>
  <si>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</si>
  <si>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</si>
  <si>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</si>
  <si>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</si>
  <si>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</si>
  <si>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</si>
  <si>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</si>
  <si>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</si>
  <si>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</si>
  <si>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</si>
  <si>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</si>
  <si>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</si>
  <si>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</si>
  <si>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</si>
  <si>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</si>
  <si>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</si>
  <si>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</si>
  <si>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</si>
  <si>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</si>
  <si>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</si>
  <si>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</si>
  <si>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</si>
  <si>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</si>
  <si>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</si>
  <si>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</si>
  <si>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</si>
  <si>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</si>
  <si>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</si>
  <si>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</si>
  <si>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</si>
  <si>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</si>
  <si>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</si>
  <si>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</si>
  <si>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</si>
  <si>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</si>
  <si>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</si>
  <si>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</si>
  <si>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</si>
  <si>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</si>
  <si>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</si>
  <si>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</si>
  <si>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</si>
  <si>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</si>
  <si>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</si>
  <si>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</si>
  <si>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</si>
  <si>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</si>
  <si>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</si>
  <si>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</si>
  <si>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</si>
  <si>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</si>
  <si>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</si>
  <si>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</si>
  <si>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</si>
  <si>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</si>
  <si>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</si>
  <si>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</si>
  <si>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</si>
  <si>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</si>
  <si>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</si>
  <si>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</si>
  <si>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</si>
  <si>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</si>
  <si>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</si>
  <si>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</si>
  <si>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</si>
  <si>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</si>
  <si>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</si>
  <si>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</si>
  <si>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</si>
  <si>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</si>
  <si>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</si>
  <si>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</si>
  <si>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</si>
  <si>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</si>
  <si>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</si>
  <si>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</si>
  <si>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</si>
  <si>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</si>
  <si>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</si>
  <si>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</si>
  <si>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</si>
  <si>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</si>
  <si>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</si>
  <si>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</si>
  <si>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</si>
  <si>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</si>
  <si>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</si>
  <si>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</si>
  <si>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</si>
  <si>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</si>
  <si>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</si>
  <si>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</si>
  <si>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</si>
  <si>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</si>
  <si>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</si>
  <si>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</si>
  <si>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</si>
  <si>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</si>
  <si>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</si>
  <si>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</si>
  <si>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</si>
  <si>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</si>
  <si>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</si>
  <si>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</si>
  <si>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</si>
  <si>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</si>
  <si>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</si>
  <si>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</si>
  <si>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</si>
  <si>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</si>
  <si>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</si>
  <si>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</si>
  <si>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</si>
  <si>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</si>
  <si>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</si>
  <si>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</si>
  <si>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</si>
  <si>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</si>
  <si>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</si>
  <si>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</si>
  <si>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</si>
  <si>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</si>
  <si>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</si>
  <si>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</si>
  <si>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</si>
  <si>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</si>
  <si>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</si>
  <si>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</si>
  <si>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</si>
  <si>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</si>
  <si>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</si>
  <si>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</si>
  <si>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</si>
  <si>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</si>
  <si>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</si>
  <si>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</si>
  <si>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</si>
  <si>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</si>
  <si>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</si>
  <si>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</si>
  <si>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</si>
  <si>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</si>
  <si>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</si>
  <si>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</si>
  <si>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NEW ASAMADAI</t>
    <phoneticPr fontId="2"/>
  </si>
  <si>
    <t>ニュー　アサマダイ</t>
    <phoneticPr fontId="2"/>
  </si>
  <si>
    <t>品川区</t>
    <rPh sb="0" eb="3">
      <t>シナガワ</t>
    </rPh>
    <phoneticPr fontId="2"/>
  </si>
  <si>
    <t>京浜東北</t>
    <rPh sb="0" eb="4">
      <t>ケイヒn</t>
    </rPh>
    <phoneticPr fontId="2"/>
  </si>
  <si>
    <t>大井町</t>
    <rPh sb="0" eb="3">
      <t>オオイマチ</t>
    </rPh>
    <phoneticPr fontId="2"/>
  </si>
  <si>
    <t>①</t>
    <phoneticPr fontId="2"/>
  </si>
  <si>
    <t>kumikok@mbm.ocn.ne.jp</t>
    <phoneticPr fontId="2"/>
  </si>
  <si>
    <t>亀石</t>
    <rPh sb="0" eb="1">
      <t>カメイ</t>
    </rPh>
    <phoneticPr fontId="2"/>
  </si>
  <si>
    <t>久美子</t>
    <rPh sb="0" eb="1">
      <t>クミコ</t>
    </rPh>
    <phoneticPr fontId="2"/>
  </si>
  <si>
    <t>橋本</t>
    <rPh sb="0" eb="2">
      <t>ハシモト</t>
    </rPh>
    <phoneticPr fontId="2"/>
  </si>
  <si>
    <t>正子</t>
    <rPh sb="0" eb="2">
      <t>マサコ</t>
    </rPh>
    <phoneticPr fontId="2"/>
  </si>
  <si>
    <t>橋本</t>
    <rPh sb="0" eb="1">
      <t>ハシモト</t>
    </rPh>
    <phoneticPr fontId="2"/>
  </si>
  <si>
    <t>政行</t>
    <rPh sb="0" eb="2">
      <t>マサユキ</t>
    </rPh>
    <phoneticPr fontId="2"/>
  </si>
  <si>
    <t>カメイシ</t>
    <phoneticPr fontId="2"/>
  </si>
  <si>
    <t>クミコ</t>
    <phoneticPr fontId="2"/>
  </si>
  <si>
    <t>ハシモト</t>
    <phoneticPr fontId="2"/>
  </si>
  <si>
    <t>ショウコ</t>
    <phoneticPr fontId="2"/>
  </si>
  <si>
    <t>マサユキ</t>
    <phoneticPr fontId="2"/>
  </si>
  <si>
    <t>堀内</t>
    <rPh sb="0" eb="2">
      <t>ホリウチ</t>
    </rPh>
    <phoneticPr fontId="2"/>
  </si>
  <si>
    <t>ふうか</t>
    <phoneticPr fontId="2"/>
  </si>
  <si>
    <t>平野</t>
    <rPh sb="0" eb="2">
      <t>ヒラノ</t>
    </rPh>
    <phoneticPr fontId="2"/>
  </si>
  <si>
    <t>悠惺</t>
    <rPh sb="0" eb="2">
      <t>ユウセイ</t>
    </rPh>
    <phoneticPr fontId="2"/>
  </si>
  <si>
    <t>佐藤</t>
    <rPh sb="0" eb="2">
      <t>サトウ</t>
    </rPh>
    <phoneticPr fontId="2"/>
  </si>
  <si>
    <t>広大</t>
    <rPh sb="0" eb="2">
      <t>コウダイ</t>
    </rPh>
    <phoneticPr fontId="2"/>
  </si>
  <si>
    <t>山際</t>
    <rPh sb="0" eb="2">
      <t>ヤマギワ</t>
    </rPh>
    <phoneticPr fontId="2"/>
  </si>
  <si>
    <t>一輝</t>
    <rPh sb="0" eb="2">
      <t>イッキ</t>
    </rPh>
    <phoneticPr fontId="2"/>
  </si>
  <si>
    <t>志川</t>
    <rPh sb="0" eb="1">
      <t xml:space="preserve">シ </t>
    </rPh>
    <rPh sb="1" eb="2">
      <t>カワ</t>
    </rPh>
    <phoneticPr fontId="2"/>
  </si>
  <si>
    <t>榮冨</t>
    <rPh sb="0" eb="1">
      <t xml:space="preserve">エイ </t>
    </rPh>
    <rPh sb="1" eb="2">
      <t>フウ</t>
    </rPh>
    <phoneticPr fontId="2"/>
  </si>
  <si>
    <t>歩音</t>
    <rPh sb="0" eb="1">
      <t>アユム</t>
    </rPh>
    <rPh sb="1" eb="2">
      <t>オト</t>
    </rPh>
    <phoneticPr fontId="2"/>
  </si>
  <si>
    <t>麻緒</t>
    <rPh sb="0" eb="1">
      <t xml:space="preserve">アサ </t>
    </rPh>
    <rPh sb="1" eb="2">
      <t xml:space="preserve">オ </t>
    </rPh>
    <phoneticPr fontId="2"/>
  </si>
  <si>
    <t>後藤</t>
    <rPh sb="0" eb="2">
      <t>ゴトウ</t>
    </rPh>
    <phoneticPr fontId="2"/>
  </si>
  <si>
    <t>琉太</t>
    <rPh sb="0" eb="1">
      <t xml:space="preserve">リュウ </t>
    </rPh>
    <rPh sb="1" eb="2">
      <t>フトイ</t>
    </rPh>
    <phoneticPr fontId="2"/>
  </si>
  <si>
    <t>永山</t>
    <rPh sb="0" eb="2">
      <t>ナガヤマ</t>
    </rPh>
    <phoneticPr fontId="2"/>
  </si>
  <si>
    <t>笑美</t>
    <rPh sb="0" eb="1">
      <t>ワラウ</t>
    </rPh>
    <rPh sb="1" eb="2">
      <t xml:space="preserve">ビ </t>
    </rPh>
    <phoneticPr fontId="2"/>
  </si>
  <si>
    <t>小貫</t>
    <rPh sb="0" eb="2">
      <t>オヌキ</t>
    </rPh>
    <phoneticPr fontId="2"/>
  </si>
  <si>
    <t>帆稀</t>
    <rPh sb="0" eb="2">
      <t xml:space="preserve">ホ </t>
    </rPh>
    <phoneticPr fontId="2"/>
  </si>
  <si>
    <t>宮崎</t>
    <rPh sb="0" eb="2">
      <t>ミヤザキ</t>
    </rPh>
    <phoneticPr fontId="2"/>
  </si>
  <si>
    <t>莉音</t>
    <rPh sb="0" eb="2">
      <t>リオn</t>
    </rPh>
    <phoneticPr fontId="2"/>
  </si>
  <si>
    <t>ホリウチ</t>
    <phoneticPr fontId="2"/>
  </si>
  <si>
    <t>フウカ</t>
    <phoneticPr fontId="2"/>
  </si>
  <si>
    <t>ヒラノ</t>
    <phoneticPr fontId="2"/>
  </si>
  <si>
    <t>ユウセイ</t>
    <phoneticPr fontId="2"/>
  </si>
  <si>
    <t>サトウ</t>
    <phoneticPr fontId="2"/>
  </si>
  <si>
    <t>コウダイ</t>
    <phoneticPr fontId="2"/>
  </si>
  <si>
    <t>ヤマギワ</t>
    <phoneticPr fontId="2"/>
  </si>
  <si>
    <t>イッキ</t>
    <phoneticPr fontId="2"/>
  </si>
  <si>
    <t>フクモト</t>
    <phoneticPr fontId="2"/>
  </si>
  <si>
    <t>ハヤト</t>
    <phoneticPr fontId="2"/>
  </si>
  <si>
    <t>スズキ</t>
    <phoneticPr fontId="2"/>
  </si>
  <si>
    <t>アンリ</t>
    <phoneticPr fontId="2"/>
  </si>
  <si>
    <t>シカワ</t>
    <phoneticPr fontId="2"/>
  </si>
  <si>
    <t>エフ</t>
    <phoneticPr fontId="2"/>
  </si>
  <si>
    <t>マチダ</t>
    <phoneticPr fontId="2"/>
  </si>
  <si>
    <t>マオ</t>
    <phoneticPr fontId="2"/>
  </si>
  <si>
    <t>ゴトウ</t>
    <phoneticPr fontId="2"/>
  </si>
  <si>
    <t>リュウタ</t>
    <rPh sb="0" eb="2">
      <t>リュウ</t>
    </rPh>
    <phoneticPr fontId="2"/>
  </si>
  <si>
    <t>ナガヤマ</t>
    <phoneticPr fontId="2"/>
  </si>
  <si>
    <t>エミ</t>
    <phoneticPr fontId="2"/>
  </si>
  <si>
    <t>オヌキ</t>
    <phoneticPr fontId="2"/>
  </si>
  <si>
    <t>ホマレ</t>
    <phoneticPr fontId="2"/>
  </si>
  <si>
    <t>ミヤザキ</t>
    <phoneticPr fontId="2"/>
  </si>
  <si>
    <t>リオン</t>
    <phoneticPr fontId="2"/>
  </si>
  <si>
    <t>女</t>
  </si>
  <si>
    <t>女</t>
    <rPh sb="0" eb="1">
      <t>オンア</t>
    </rPh>
    <phoneticPr fontId="2"/>
  </si>
  <si>
    <t>男</t>
    <rPh sb="0" eb="1">
      <t>オトコ</t>
    </rPh>
    <phoneticPr fontId="2"/>
  </si>
  <si>
    <t>品川区立浜川小学校</t>
    <rPh sb="0" eb="4">
      <t>シナガワ</t>
    </rPh>
    <rPh sb="4" eb="6">
      <t>ハマカワ</t>
    </rPh>
    <rPh sb="6" eb="9">
      <t>ショウガッコウ</t>
    </rPh>
    <phoneticPr fontId="2"/>
  </si>
  <si>
    <t>品川区立台場小学校</t>
    <rPh sb="0" eb="4">
      <t>シナガワ</t>
    </rPh>
    <rPh sb="4" eb="6">
      <t>ダイ</t>
    </rPh>
    <rPh sb="6" eb="9">
      <t>ショウガッコウ</t>
    </rPh>
    <phoneticPr fontId="2"/>
  </si>
  <si>
    <t>品川区立浅間台小学校</t>
    <rPh sb="0" eb="4">
      <t>シナガワ</t>
    </rPh>
    <rPh sb="4" eb="10">
      <t>アサマ</t>
    </rPh>
    <phoneticPr fontId="2"/>
  </si>
  <si>
    <t>女</t>
    <rPh sb="0" eb="1">
      <t xml:space="preserve">ジョ </t>
    </rPh>
    <phoneticPr fontId="2"/>
  </si>
  <si>
    <t>140</t>
    <phoneticPr fontId="2"/>
  </si>
  <si>
    <t>0004</t>
    <phoneticPr fontId="2"/>
  </si>
  <si>
    <t>143</t>
    <phoneticPr fontId="2"/>
  </si>
  <si>
    <t>4313</t>
    <phoneticPr fontId="2"/>
  </si>
  <si>
    <t>0024</t>
    <phoneticPr fontId="2"/>
  </si>
  <si>
    <t>東京都品川区南品川5-11-40</t>
    <phoneticPr fontId="2"/>
  </si>
  <si>
    <t>東京都大田区中央2-16-2</t>
    <phoneticPr fontId="2"/>
  </si>
  <si>
    <t>090</t>
    <phoneticPr fontId="2"/>
  </si>
  <si>
    <t>3498</t>
    <phoneticPr fontId="2"/>
  </si>
  <si>
    <t>0668</t>
    <phoneticPr fontId="2"/>
  </si>
  <si>
    <t>1026</t>
    <phoneticPr fontId="2"/>
  </si>
  <si>
    <t>7064</t>
    <phoneticPr fontId="2"/>
  </si>
  <si>
    <t>8365</t>
    <phoneticPr fontId="2"/>
  </si>
  <si>
    <t>亀石</t>
    <rPh sb="0" eb="1">
      <t xml:space="preserve">カメイシ </t>
    </rPh>
    <phoneticPr fontId="2"/>
  </si>
  <si>
    <t>久美子</t>
    <rPh sb="0" eb="3">
      <t xml:space="preserve">クミコ </t>
    </rPh>
    <phoneticPr fontId="2"/>
  </si>
  <si>
    <t>女</t>
    <rPh sb="0" eb="1">
      <t>オンナ</t>
    </rPh>
    <phoneticPr fontId="2"/>
  </si>
  <si>
    <t>福元</t>
    <rPh sb="0" eb="1">
      <t>フクモト</t>
    </rPh>
    <phoneticPr fontId="2"/>
  </si>
  <si>
    <t>隼人</t>
    <rPh sb="0" eb="1">
      <t>ハヤト</t>
    </rPh>
    <phoneticPr fontId="2"/>
  </si>
  <si>
    <t>鈴木</t>
    <rPh sb="0" eb="2">
      <t>スズキ</t>
    </rPh>
    <phoneticPr fontId="2"/>
  </si>
  <si>
    <t>杏梨</t>
    <rPh sb="0" eb="2">
      <t>アンリ</t>
    </rPh>
    <phoneticPr fontId="2"/>
  </si>
  <si>
    <t>町田</t>
    <rPh sb="0" eb="1">
      <t>マチダ</t>
    </rPh>
    <phoneticPr fontId="2"/>
  </si>
  <si>
    <t>大久保</t>
    <rPh sb="0" eb="3">
      <t xml:space="preserve">オオクボ </t>
    </rPh>
    <phoneticPr fontId="2"/>
  </si>
  <si>
    <t>オオクボ</t>
    <phoneticPr fontId="2"/>
  </si>
  <si>
    <t>アヤネ　</t>
    <phoneticPr fontId="2"/>
  </si>
  <si>
    <t>男</t>
    <rPh sb="0" eb="1">
      <t xml:space="preserve">ダン </t>
    </rPh>
    <phoneticPr fontId="2"/>
  </si>
  <si>
    <t>川崎市立宮内小学校</t>
    <rPh sb="0" eb="4">
      <t>カワサキ</t>
    </rPh>
    <rPh sb="4" eb="9">
      <t>ミヤウチ</t>
    </rPh>
    <phoneticPr fontId="2"/>
  </si>
  <si>
    <t>品川区立伊藤小学校</t>
    <rPh sb="0" eb="4">
      <t>シナガワ</t>
    </rPh>
    <rPh sb="4" eb="9">
      <t xml:space="preserve">イトウ </t>
    </rPh>
    <phoneticPr fontId="2"/>
  </si>
  <si>
    <t>全員バレー。
あきらめない。あきらめたくない。
どんな時にも、元気に本気で根気強く
個性あふれるNEW ASAMADAIです。
今までの想い忘れず。出会い、感謝、大切な心。
一球入魂、関東大会楽しみます。宜しくお願い致します。</t>
    <rPh sb="0" eb="2">
      <t>ゼンイn</t>
    </rPh>
    <rPh sb="27" eb="28">
      <t>トキ</t>
    </rPh>
    <rPh sb="31" eb="33">
      <t>ゲンキ</t>
    </rPh>
    <rPh sb="34" eb="36">
      <t>ホn</t>
    </rPh>
    <rPh sb="37" eb="40">
      <t>コンキヅイ</t>
    </rPh>
    <rPh sb="42" eb="44">
      <t>コセイアフ</t>
    </rPh>
    <rPh sb="64" eb="65">
      <t>イママデ</t>
    </rPh>
    <rPh sb="68" eb="69">
      <t>オモイ</t>
    </rPh>
    <rPh sb="70" eb="71">
      <t>ワスレ</t>
    </rPh>
    <rPh sb="74" eb="76">
      <t>デアイ</t>
    </rPh>
    <rPh sb="78" eb="80">
      <t>カンシャ</t>
    </rPh>
    <rPh sb="81" eb="83">
      <t>タイセツナ</t>
    </rPh>
    <rPh sb="86" eb="90">
      <t>イッキュウ</t>
    </rPh>
    <rPh sb="90" eb="95">
      <t>カントウタイカイ</t>
    </rPh>
    <rPh sb="95" eb="96">
      <t>タノシ</t>
    </rPh>
    <rPh sb="101" eb="102">
      <t>ヨロシク</t>
    </rPh>
    <rPh sb="107" eb="108">
      <t xml:space="preserve">イタシマス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</si>
</sst>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8"/>
      <color rgb="FF000000"/>
      <name val="Calibri"/>
      <family val="2"/>
    </font>
    <font>
      <u/>
      <sz val="11"/>
      <color theme="10"/>
      <name val="ＭＳ Ｐゴシック"/>
      <family val="3"/>
      <charset val="128"/>
      <scheme val="minor"/>
    </font>
    <font>
      <sz val="11"/>
      <color rgb="FF000000"/>
      <name val="Calibri"/>
      <family val="2"/>
    </font>
    <font>
      <sz val="11"/>
      <color rgb="FF000000"/>
      <name val="MS Mincho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56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6" fillId="0" borderId="32" xfId="0" applyFont="1" applyBorder="1" applyAlignment="1" applyProtection="1">
      <alignment horizontal="center" vertical="center"/>
      <protection locked="0"/>
    </xf>
    <xf numFmtId="0" fontId="56" fillId="0" borderId="33" xfId="0" applyFont="1" applyBorder="1" applyAlignment="1" applyProtection="1">
      <alignment horizontal="center" vertical="center"/>
      <protection locked="0"/>
    </xf>
    <xf numFmtId="0" fontId="56" fillId="0" borderId="37" xfId="0" applyFont="1" applyBorder="1" applyAlignment="1" applyProtection="1">
      <alignment horizontal="center" vertical="center"/>
      <protection locked="0"/>
    </xf>
    <xf numFmtId="0" fontId="56" fillId="0" borderId="3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7" fillId="0" borderId="37" xfId="0" applyFont="1" applyBorder="1" applyAlignment="1" applyProtection="1">
      <alignment horizontal="center" vertical="center"/>
      <protection locked="0"/>
    </xf>
    <xf numFmtId="0" fontId="57" fillId="0" borderId="38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mikok@mbm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8" zoomScale="90" zoomScaleNormal="100" zoomScaleSheetLayoutView="90" workbookViewId="0">
      <selection activeCell="AU46" sqref="AU46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2" thickBot="1">
      <c r="A1" s="280" t="s">
        <v>108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56" ht="14.5" customHeight="1">
      <c r="A2" s="153" t="s">
        <v>112</v>
      </c>
      <c r="B2" s="154"/>
      <c r="C2" s="155" t="s">
        <v>172</v>
      </c>
      <c r="D2" s="156"/>
      <c r="E2" s="156"/>
      <c r="F2" s="156"/>
      <c r="G2" s="156"/>
      <c r="H2" s="156"/>
      <c r="I2" s="157"/>
      <c r="J2" s="180" t="s">
        <v>170</v>
      </c>
      <c r="K2" s="285"/>
      <c r="L2" s="285"/>
      <c r="M2" s="285"/>
      <c r="N2" s="285"/>
      <c r="O2" s="286"/>
      <c r="P2" s="180" t="s">
        <v>96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123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8" t="s">
        <v>113</v>
      </c>
      <c r="B3" s="159"/>
      <c r="C3" s="160" t="s">
        <v>171</v>
      </c>
      <c r="D3" s="161"/>
      <c r="E3" s="161"/>
      <c r="F3" s="161"/>
      <c r="G3" s="161"/>
      <c r="H3" s="161"/>
      <c r="I3" s="162"/>
      <c r="J3" s="282" t="s">
        <v>92</v>
      </c>
      <c r="K3" s="283"/>
      <c r="L3" s="283"/>
      <c r="M3" s="283"/>
      <c r="N3" s="283"/>
      <c r="O3" s="284"/>
      <c r="P3" s="182" t="s">
        <v>173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99" t="s">
        <v>124</v>
      </c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" customHeight="1">
      <c r="A4" s="295" t="s">
        <v>114</v>
      </c>
      <c r="B4" s="296"/>
      <c r="C4" s="287">
        <v>434909266</v>
      </c>
      <c r="D4" s="288"/>
      <c r="E4" s="288"/>
      <c r="F4" s="288"/>
      <c r="G4" s="288"/>
      <c r="H4" s="288"/>
      <c r="I4" s="289"/>
      <c r="J4" s="175" t="s">
        <v>110</v>
      </c>
      <c r="K4" s="176"/>
      <c r="L4" s="176"/>
      <c r="M4" s="176"/>
      <c r="N4" s="176"/>
      <c r="O4" s="177"/>
      <c r="P4" s="209" t="s">
        <v>93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" customHeight="1">
      <c r="A5" s="297" t="s">
        <v>109</v>
      </c>
      <c r="B5" s="298"/>
      <c r="C5" s="290">
        <v>435784605</v>
      </c>
      <c r="D5" s="291"/>
      <c r="E5" s="291"/>
      <c r="F5" s="291"/>
      <c r="G5" s="291"/>
      <c r="H5" s="291"/>
      <c r="I5" s="292"/>
      <c r="J5" s="178"/>
      <c r="K5" s="178"/>
      <c r="L5" s="178"/>
      <c r="M5" s="178"/>
      <c r="N5" s="178"/>
      <c r="O5" s="178"/>
      <c r="P5" s="211" t="s">
        <v>174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3" t="s">
        <v>175</v>
      </c>
      <c r="AF5" s="212"/>
      <c r="AG5" s="212"/>
      <c r="AH5" s="212"/>
      <c r="AI5" s="212"/>
      <c r="AJ5" s="212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3" t="s">
        <v>80</v>
      </c>
      <c r="B6" s="294"/>
      <c r="C6" s="163" t="s">
        <v>105</v>
      </c>
      <c r="D6" s="164"/>
      <c r="E6" s="172" t="s">
        <v>106</v>
      </c>
      <c r="F6" s="173"/>
      <c r="G6" s="170" t="s">
        <v>81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210" t="s">
        <v>94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95</v>
      </c>
      <c r="AL6" s="220"/>
      <c r="AM6" s="220"/>
      <c r="AN6" s="220"/>
      <c r="AO6" s="220"/>
      <c r="AP6" s="220"/>
      <c r="AQ6" s="220"/>
      <c r="AR6" s="220"/>
      <c r="AS6" s="220"/>
      <c r="AT6" s="34" t="s">
        <v>115</v>
      </c>
    </row>
    <row r="7" spans="1:56" ht="13.5" customHeight="1">
      <c r="A7" s="293"/>
      <c r="B7" s="294"/>
      <c r="C7" s="126" t="s">
        <v>184</v>
      </c>
      <c r="D7" s="127"/>
      <c r="E7" s="127" t="s">
        <v>185</v>
      </c>
      <c r="F7" s="128"/>
      <c r="G7" s="171">
        <v>515059967</v>
      </c>
      <c r="H7" s="171"/>
      <c r="I7" s="171"/>
      <c r="J7" s="171">
        <v>20226050</v>
      </c>
      <c r="K7" s="171"/>
      <c r="L7" s="171"/>
      <c r="M7" s="171"/>
      <c r="N7" s="171"/>
      <c r="O7" s="171"/>
      <c r="P7" s="216" t="s">
        <v>7</v>
      </c>
      <c r="Q7" s="217"/>
      <c r="R7" s="201" t="s">
        <v>240</v>
      </c>
      <c r="S7" s="202"/>
      <c r="T7" s="202"/>
      <c r="U7" s="202"/>
      <c r="V7" s="27" t="s">
        <v>8</v>
      </c>
      <c r="W7" s="231" t="s">
        <v>241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9</v>
      </c>
      <c r="AL7" s="102" t="s">
        <v>247</v>
      </c>
      <c r="AM7" s="103"/>
      <c r="AN7" s="103"/>
      <c r="AO7" s="103"/>
      <c r="AP7" s="103"/>
      <c r="AQ7" s="103"/>
      <c r="AR7" s="103"/>
      <c r="AS7" s="36" t="s">
        <v>10</v>
      </c>
      <c r="AT7" s="96">
        <v>55</v>
      </c>
    </row>
    <row r="8" spans="1:56" ht="18" customHeight="1">
      <c r="A8" s="293"/>
      <c r="B8" s="294"/>
      <c r="C8" s="129" t="s">
        <v>178</v>
      </c>
      <c r="D8" s="130"/>
      <c r="E8" s="130" t="s">
        <v>179</v>
      </c>
      <c r="F8" s="131"/>
      <c r="G8" s="171"/>
      <c r="H8" s="171"/>
      <c r="I8" s="171"/>
      <c r="J8" s="171"/>
      <c r="K8" s="171"/>
      <c r="L8" s="171"/>
      <c r="M8" s="171"/>
      <c r="N8" s="171"/>
      <c r="O8" s="171"/>
      <c r="P8" s="218" t="s">
        <v>245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04" t="s">
        <v>248</v>
      </c>
      <c r="AL8" s="105"/>
      <c r="AM8" s="105"/>
      <c r="AN8" s="105"/>
      <c r="AO8" s="37" t="s">
        <v>11</v>
      </c>
      <c r="AP8" s="106" t="s">
        <v>249</v>
      </c>
      <c r="AQ8" s="105"/>
      <c r="AR8" s="105"/>
      <c r="AS8" s="107"/>
      <c r="AT8" s="96"/>
    </row>
    <row r="9" spans="1:56" ht="14.5" customHeight="1">
      <c r="A9" s="144" t="s">
        <v>82</v>
      </c>
      <c r="B9" s="174"/>
      <c r="C9" s="126" t="s">
        <v>186</v>
      </c>
      <c r="D9" s="127"/>
      <c r="E9" s="127" t="s">
        <v>187</v>
      </c>
      <c r="F9" s="128"/>
      <c r="G9" s="171">
        <v>515059821</v>
      </c>
      <c r="H9" s="171"/>
      <c r="I9" s="171"/>
      <c r="J9" s="171"/>
      <c r="K9" s="171"/>
      <c r="L9" s="171"/>
      <c r="M9" s="171">
        <v>427918</v>
      </c>
      <c r="N9" s="171"/>
      <c r="O9" s="171"/>
      <c r="P9" s="216" t="s">
        <v>7</v>
      </c>
      <c r="Q9" s="217"/>
      <c r="R9" s="201" t="s">
        <v>242</v>
      </c>
      <c r="S9" s="202"/>
      <c r="T9" s="202"/>
      <c r="U9" s="202"/>
      <c r="V9" s="27" t="s">
        <v>8</v>
      </c>
      <c r="W9" s="231" t="s">
        <v>244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35" t="s">
        <v>116</v>
      </c>
      <c r="AL9" s="102" t="s">
        <v>247</v>
      </c>
      <c r="AM9" s="103"/>
      <c r="AN9" s="103"/>
      <c r="AO9" s="103"/>
      <c r="AP9" s="103"/>
      <c r="AQ9" s="103"/>
      <c r="AR9" s="103"/>
      <c r="AS9" s="36" t="s">
        <v>117</v>
      </c>
      <c r="AT9" s="97">
        <v>52</v>
      </c>
    </row>
    <row r="10" spans="1:56" ht="18" customHeight="1">
      <c r="A10" s="144"/>
      <c r="B10" s="174"/>
      <c r="C10" s="129" t="s">
        <v>180</v>
      </c>
      <c r="D10" s="130"/>
      <c r="E10" s="130" t="s">
        <v>181</v>
      </c>
      <c r="F10" s="131"/>
      <c r="G10" s="171"/>
      <c r="H10" s="171"/>
      <c r="I10" s="171"/>
      <c r="J10" s="171"/>
      <c r="K10" s="171"/>
      <c r="L10" s="171"/>
      <c r="M10" s="171"/>
      <c r="N10" s="171"/>
      <c r="O10" s="171"/>
      <c r="P10" s="218" t="s">
        <v>246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04" t="s">
        <v>243</v>
      </c>
      <c r="AL10" s="105"/>
      <c r="AM10" s="105"/>
      <c r="AN10" s="105"/>
      <c r="AO10" s="37" t="s">
        <v>118</v>
      </c>
      <c r="AP10" s="106" t="s">
        <v>250</v>
      </c>
      <c r="AQ10" s="105"/>
      <c r="AR10" s="105"/>
      <c r="AS10" s="107"/>
      <c r="AT10" s="97"/>
    </row>
    <row r="11" spans="1:56" ht="14.5" customHeight="1">
      <c r="A11" s="144" t="s">
        <v>83</v>
      </c>
      <c r="B11" s="174"/>
      <c r="C11" s="126" t="s">
        <v>186</v>
      </c>
      <c r="D11" s="127"/>
      <c r="E11" s="127" t="s">
        <v>188</v>
      </c>
      <c r="F11" s="128"/>
      <c r="G11" s="171">
        <v>515059902</v>
      </c>
      <c r="H11" s="171"/>
      <c r="I11" s="171"/>
      <c r="J11" s="171"/>
      <c r="K11" s="171"/>
      <c r="L11" s="171"/>
      <c r="M11" s="171"/>
      <c r="N11" s="171"/>
      <c r="O11" s="171"/>
      <c r="P11" s="216" t="s">
        <v>7</v>
      </c>
      <c r="Q11" s="217"/>
      <c r="R11" s="201" t="s">
        <v>242</v>
      </c>
      <c r="S11" s="202"/>
      <c r="T11" s="202"/>
      <c r="U11" s="202"/>
      <c r="V11" s="27" t="s">
        <v>8</v>
      </c>
      <c r="W11" s="231" t="s">
        <v>244</v>
      </c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3"/>
      <c r="AK11" s="35" t="s">
        <v>116</v>
      </c>
      <c r="AL11" s="102" t="s">
        <v>247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65</v>
      </c>
    </row>
    <row r="12" spans="1:56" ht="18" customHeight="1">
      <c r="A12" s="144"/>
      <c r="B12" s="174"/>
      <c r="C12" s="129" t="s">
        <v>182</v>
      </c>
      <c r="D12" s="130"/>
      <c r="E12" s="130" t="s">
        <v>183</v>
      </c>
      <c r="F12" s="131"/>
      <c r="G12" s="171"/>
      <c r="H12" s="171"/>
      <c r="I12" s="171"/>
      <c r="J12" s="171"/>
      <c r="K12" s="171"/>
      <c r="L12" s="171"/>
      <c r="M12" s="171"/>
      <c r="N12" s="171"/>
      <c r="O12" s="171"/>
      <c r="P12" s="218" t="s">
        <v>246</v>
      </c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  <c r="AK12" s="104" t="s">
        <v>251</v>
      </c>
      <c r="AL12" s="105"/>
      <c r="AM12" s="105"/>
      <c r="AN12" s="105"/>
      <c r="AO12" s="37" t="s">
        <v>118</v>
      </c>
      <c r="AP12" s="106" t="s">
        <v>252</v>
      </c>
      <c r="AQ12" s="105"/>
      <c r="AR12" s="105"/>
      <c r="AS12" s="107"/>
      <c r="AT12" s="97"/>
    </row>
    <row r="13" spans="1:56" ht="15" customHeight="1">
      <c r="A13" s="144" t="s">
        <v>84</v>
      </c>
      <c r="B13" s="174"/>
      <c r="C13" s="240"/>
      <c r="D13" s="232"/>
      <c r="E13" s="232"/>
      <c r="F13" s="233"/>
      <c r="G13" s="179"/>
      <c r="H13" s="179"/>
      <c r="I13" s="179"/>
      <c r="J13" s="179"/>
      <c r="K13" s="179"/>
      <c r="L13" s="179"/>
      <c r="M13" s="179"/>
      <c r="N13" s="179"/>
      <c r="O13" s="179"/>
      <c r="P13" s="24"/>
      <c r="Q13" s="25"/>
      <c r="R13" s="227"/>
      <c r="S13" s="227"/>
      <c r="T13" s="227"/>
      <c r="U13" s="227"/>
      <c r="V13" s="26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39"/>
      <c r="AK13" s="38"/>
      <c r="AL13" s="228"/>
      <c r="AM13" s="228"/>
      <c r="AN13" s="228"/>
      <c r="AO13" s="228"/>
      <c r="AP13" s="228"/>
      <c r="AQ13" s="228"/>
      <c r="AR13" s="228"/>
      <c r="AS13" s="39"/>
      <c r="AT13" s="98"/>
    </row>
    <row r="14" spans="1:56" ht="18" customHeight="1">
      <c r="A14" s="144"/>
      <c r="B14" s="174"/>
      <c r="C14" s="229"/>
      <c r="D14" s="230"/>
      <c r="E14" s="230"/>
      <c r="F14" s="234"/>
      <c r="G14" s="179"/>
      <c r="H14" s="179"/>
      <c r="I14" s="179"/>
      <c r="J14" s="179"/>
      <c r="K14" s="179"/>
      <c r="L14" s="179"/>
      <c r="M14" s="179"/>
      <c r="N14" s="179"/>
      <c r="O14" s="179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40"/>
      <c r="AP14" s="225"/>
      <c r="AQ14" s="225"/>
      <c r="AR14" s="225"/>
      <c r="AS14" s="226"/>
      <c r="AT14" s="98"/>
    </row>
    <row r="15" spans="1:56" ht="15" customHeight="1">
      <c r="A15" s="268" t="s">
        <v>97</v>
      </c>
      <c r="B15" s="174"/>
      <c r="C15" s="244" t="s">
        <v>184</v>
      </c>
      <c r="D15" s="127"/>
      <c r="E15" s="245" t="s">
        <v>185</v>
      </c>
      <c r="F15" s="128"/>
      <c r="G15" s="165" t="s">
        <v>168</v>
      </c>
      <c r="H15" s="166"/>
      <c r="I15" s="167"/>
      <c r="J15" s="203" t="s">
        <v>177</v>
      </c>
      <c r="K15" s="204"/>
      <c r="L15" s="204"/>
      <c r="M15" s="204"/>
      <c r="N15" s="204"/>
      <c r="O15" s="205"/>
      <c r="P15" s="216" t="s">
        <v>7</v>
      </c>
      <c r="Q15" s="217"/>
      <c r="R15" s="264" t="s">
        <v>240</v>
      </c>
      <c r="S15" s="202"/>
      <c r="T15" s="202"/>
      <c r="U15" s="202"/>
      <c r="V15" s="27" t="s">
        <v>8</v>
      </c>
      <c r="W15" s="191" t="s">
        <v>241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35" t="s">
        <v>116</v>
      </c>
      <c r="AL15" s="102" t="s">
        <v>247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55</v>
      </c>
    </row>
    <row r="16" spans="1:56" ht="18" customHeight="1">
      <c r="A16" s="144"/>
      <c r="B16" s="174"/>
      <c r="C16" s="129" t="s">
        <v>253</v>
      </c>
      <c r="D16" s="130"/>
      <c r="E16" s="130" t="s">
        <v>254</v>
      </c>
      <c r="F16" s="131"/>
      <c r="G16" s="168"/>
      <c r="H16" s="169"/>
      <c r="I16" s="159"/>
      <c r="J16" s="206"/>
      <c r="K16" s="207"/>
      <c r="L16" s="207"/>
      <c r="M16" s="207"/>
      <c r="N16" s="207"/>
      <c r="O16" s="208"/>
      <c r="P16" s="194" t="s">
        <v>245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04" t="s">
        <v>248</v>
      </c>
      <c r="AL16" s="105"/>
      <c r="AM16" s="105"/>
      <c r="AN16" s="105"/>
      <c r="AO16" s="37" t="s">
        <v>118</v>
      </c>
      <c r="AP16" s="106" t="s">
        <v>249</v>
      </c>
      <c r="AQ16" s="105"/>
      <c r="AR16" s="105"/>
      <c r="AS16" s="107"/>
      <c r="AT16" s="97"/>
    </row>
    <row r="17" spans="1:46">
      <c r="A17" s="144" t="s">
        <v>0</v>
      </c>
      <c r="B17" s="174"/>
      <c r="C17" s="246" t="str">
        <f>IF(P16="","",P16)</f>
        <v>東京都品川区南品川5-11-40</v>
      </c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4"/>
      <c r="B18" s="174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" customHeight="1">
      <c r="A19" s="144" t="s">
        <v>1</v>
      </c>
      <c r="B19" s="174"/>
      <c r="C19" s="246" t="str">
        <f>IF(AL15="","",AL15&amp;"-"&amp;AK16&amp;"-"&amp;AP16)</f>
        <v>090-3498-0668</v>
      </c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4"/>
      <c r="B20" s="174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4" t="s">
        <v>85</v>
      </c>
      <c r="B21" s="174"/>
      <c r="C21" s="571" t="s">
        <v>247</v>
      </c>
      <c r="D21" s="572"/>
      <c r="E21" s="269">
        <v>3498</v>
      </c>
      <c r="F21" s="269"/>
      <c r="G21" s="572" t="s">
        <v>249</v>
      </c>
      <c r="H21" s="57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48"/>
      <c r="B22" s="271"/>
      <c r="C22" s="573"/>
      <c r="D22" s="574"/>
      <c r="E22" s="270"/>
      <c r="F22" s="270"/>
      <c r="G22" s="574"/>
      <c r="H22" s="57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" customHeight="1" thickBot="1">
      <c r="A23" s="265" t="s">
        <v>121</v>
      </c>
      <c r="B23" s="198" t="s">
        <v>86</v>
      </c>
      <c r="C23" s="247" t="s">
        <v>103</v>
      </c>
      <c r="D23" s="248"/>
      <c r="E23" s="249" t="s">
        <v>104</v>
      </c>
      <c r="F23" s="250"/>
      <c r="G23" s="198" t="s">
        <v>87</v>
      </c>
      <c r="H23" s="198"/>
      <c r="I23" s="198" t="s">
        <v>88</v>
      </c>
      <c r="J23" s="198"/>
      <c r="K23" s="198"/>
      <c r="L23" s="198"/>
      <c r="M23" s="198" t="s">
        <v>89</v>
      </c>
      <c r="N23" s="198"/>
      <c r="O23" s="198"/>
      <c r="P23" s="197" t="s">
        <v>98</v>
      </c>
      <c r="Q23" s="198"/>
      <c r="R23" s="198"/>
      <c r="S23" s="198"/>
      <c r="T23" s="199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66"/>
      <c r="B24" s="174"/>
      <c r="C24" s="254" t="s">
        <v>101</v>
      </c>
      <c r="D24" s="255"/>
      <c r="E24" s="256" t="s">
        <v>102</v>
      </c>
      <c r="F24" s="257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200"/>
      <c r="U24" s="118"/>
      <c r="V24" s="119"/>
      <c r="W24" s="120"/>
      <c r="X24" s="1"/>
      <c r="Y24" s="185" t="s">
        <v>99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2">
        <v>1</v>
      </c>
      <c r="B25" s="267" t="s">
        <v>176</v>
      </c>
      <c r="C25" s="126" t="s">
        <v>215</v>
      </c>
      <c r="D25" s="127"/>
      <c r="E25" s="127" t="s">
        <v>216</v>
      </c>
      <c r="F25" s="128"/>
      <c r="G25" s="132">
        <v>6</v>
      </c>
      <c r="H25" s="140"/>
      <c r="I25" s="278" t="s">
        <v>236</v>
      </c>
      <c r="J25" s="133"/>
      <c r="K25" s="133"/>
      <c r="L25" s="140"/>
      <c r="M25" s="132">
        <v>519926471</v>
      </c>
      <c r="N25" s="133"/>
      <c r="O25" s="140"/>
      <c r="P25" s="132">
        <v>149</v>
      </c>
      <c r="Q25" s="133"/>
      <c r="R25" s="133"/>
      <c r="S25" s="133"/>
      <c r="T25" s="133"/>
      <c r="U25" s="121" t="s">
        <v>264</v>
      </c>
      <c r="V25" s="109"/>
      <c r="W25" s="110"/>
      <c r="X25" s="1"/>
      <c r="Y25" s="272">
        <v>11</v>
      </c>
      <c r="Z25" s="273"/>
      <c r="AA25" s="273"/>
      <c r="AB25" s="273"/>
      <c r="AC25" s="273"/>
      <c r="AD25" s="273"/>
      <c r="AE25" s="273"/>
      <c r="AF25" s="273"/>
      <c r="AG25" s="27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23"/>
      <c r="B26" s="125"/>
      <c r="C26" s="129" t="s">
        <v>195</v>
      </c>
      <c r="D26" s="130"/>
      <c r="E26" s="130" t="s">
        <v>196</v>
      </c>
      <c r="F26" s="131"/>
      <c r="G26" s="141"/>
      <c r="H26" s="143"/>
      <c r="I26" s="141"/>
      <c r="J26" s="142"/>
      <c r="K26" s="142"/>
      <c r="L26" s="143"/>
      <c r="M26" s="141"/>
      <c r="N26" s="142"/>
      <c r="O26" s="143"/>
      <c r="P26" s="141"/>
      <c r="Q26" s="142"/>
      <c r="R26" s="142"/>
      <c r="S26" s="142"/>
      <c r="T26" s="142"/>
      <c r="U26" s="111"/>
      <c r="V26" s="109"/>
      <c r="W26" s="110"/>
      <c r="X26" s="1"/>
      <c r="Y26" s="275"/>
      <c r="Z26" s="276"/>
      <c r="AA26" s="276"/>
      <c r="AB26" s="276"/>
      <c r="AC26" s="276"/>
      <c r="AD26" s="276"/>
      <c r="AE26" s="276"/>
      <c r="AF26" s="276"/>
      <c r="AG26" s="27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2">
        <v>2</v>
      </c>
      <c r="B27" s="267">
        <v>2</v>
      </c>
      <c r="C27" s="126" t="s">
        <v>213</v>
      </c>
      <c r="D27" s="127"/>
      <c r="E27" s="127" t="s">
        <v>214</v>
      </c>
      <c r="F27" s="128"/>
      <c r="G27" s="132">
        <v>5</v>
      </c>
      <c r="H27" s="140"/>
      <c r="I27" s="132" t="s">
        <v>266</v>
      </c>
      <c r="J27" s="133"/>
      <c r="K27" s="133"/>
      <c r="L27" s="140"/>
      <c r="M27" s="132">
        <v>519557231</v>
      </c>
      <c r="N27" s="133"/>
      <c r="O27" s="140"/>
      <c r="P27" s="132">
        <v>158</v>
      </c>
      <c r="Q27" s="133"/>
      <c r="R27" s="133"/>
      <c r="S27" s="133"/>
      <c r="T27" s="133"/>
      <c r="U27" s="121" t="s">
        <v>235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23"/>
      <c r="B28" s="125"/>
      <c r="C28" s="129" t="s">
        <v>193</v>
      </c>
      <c r="D28" s="130"/>
      <c r="E28" s="130" t="s">
        <v>194</v>
      </c>
      <c r="F28" s="131"/>
      <c r="G28" s="141"/>
      <c r="H28" s="143"/>
      <c r="I28" s="141"/>
      <c r="J28" s="142"/>
      <c r="K28" s="142"/>
      <c r="L28" s="143"/>
      <c r="M28" s="141"/>
      <c r="N28" s="142"/>
      <c r="O28" s="143"/>
      <c r="P28" s="141"/>
      <c r="Q28" s="142"/>
      <c r="R28" s="142"/>
      <c r="S28" s="142"/>
      <c r="T28" s="142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2">
        <v>3</v>
      </c>
      <c r="B29" s="124">
        <v>3</v>
      </c>
      <c r="C29" s="126" t="s">
        <v>209</v>
      </c>
      <c r="D29" s="127"/>
      <c r="E29" s="127" t="s">
        <v>210</v>
      </c>
      <c r="F29" s="128"/>
      <c r="G29" s="132">
        <v>6</v>
      </c>
      <c r="H29" s="140"/>
      <c r="I29" s="132" t="s">
        <v>236</v>
      </c>
      <c r="J29" s="133"/>
      <c r="K29" s="133"/>
      <c r="L29" s="140"/>
      <c r="M29" s="132">
        <v>516563268</v>
      </c>
      <c r="N29" s="133"/>
      <c r="O29" s="140"/>
      <c r="P29" s="132">
        <v>150</v>
      </c>
      <c r="Q29" s="133"/>
      <c r="R29" s="133"/>
      <c r="S29" s="133"/>
      <c r="T29" s="133"/>
      <c r="U29" s="108" t="s">
        <v>234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23"/>
      <c r="B30" s="125"/>
      <c r="C30" s="129" t="s">
        <v>189</v>
      </c>
      <c r="D30" s="130"/>
      <c r="E30" s="130" t="s">
        <v>190</v>
      </c>
      <c r="F30" s="131"/>
      <c r="G30" s="141"/>
      <c r="H30" s="143"/>
      <c r="I30" s="141"/>
      <c r="J30" s="142"/>
      <c r="K30" s="142"/>
      <c r="L30" s="143"/>
      <c r="M30" s="141"/>
      <c r="N30" s="142"/>
      <c r="O30" s="143"/>
      <c r="P30" s="141"/>
      <c r="Q30" s="142"/>
      <c r="R30" s="142"/>
      <c r="S30" s="142"/>
      <c r="T30" s="142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2">
        <v>4</v>
      </c>
      <c r="B31" s="124">
        <v>4</v>
      </c>
      <c r="C31" s="126" t="s">
        <v>211</v>
      </c>
      <c r="D31" s="127"/>
      <c r="E31" s="127" t="s">
        <v>212</v>
      </c>
      <c r="F31" s="128"/>
      <c r="G31" s="132">
        <v>6</v>
      </c>
      <c r="H31" s="140"/>
      <c r="I31" s="132" t="s">
        <v>265</v>
      </c>
      <c r="J31" s="133"/>
      <c r="K31" s="133"/>
      <c r="L31" s="140"/>
      <c r="M31" s="132">
        <v>519564536</v>
      </c>
      <c r="N31" s="133"/>
      <c r="O31" s="140"/>
      <c r="P31" s="132">
        <v>135</v>
      </c>
      <c r="Q31" s="133"/>
      <c r="R31" s="133"/>
      <c r="S31" s="133"/>
      <c r="T31" s="133"/>
      <c r="U31" s="111" t="s">
        <v>235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23"/>
      <c r="B32" s="125"/>
      <c r="C32" s="129" t="s">
        <v>191</v>
      </c>
      <c r="D32" s="130"/>
      <c r="E32" s="130" t="s">
        <v>192</v>
      </c>
      <c r="F32" s="131"/>
      <c r="G32" s="141"/>
      <c r="H32" s="143"/>
      <c r="I32" s="141"/>
      <c r="J32" s="142"/>
      <c r="K32" s="142"/>
      <c r="L32" s="143"/>
      <c r="M32" s="141"/>
      <c r="N32" s="142"/>
      <c r="O32" s="143"/>
      <c r="P32" s="141"/>
      <c r="Q32" s="142"/>
      <c r="R32" s="142"/>
      <c r="S32" s="142"/>
      <c r="T32" s="142"/>
      <c r="U32" s="111"/>
      <c r="V32" s="109"/>
      <c r="W32" s="110"/>
      <c r="X32" s="1"/>
      <c r="Y32" s="185" t="s">
        <v>120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2">
        <v>5</v>
      </c>
      <c r="B33" s="124">
        <v>5</v>
      </c>
      <c r="C33" s="138" t="s">
        <v>217</v>
      </c>
      <c r="D33" s="127"/>
      <c r="E33" s="139" t="s">
        <v>218</v>
      </c>
      <c r="F33" s="128"/>
      <c r="G33" s="132">
        <v>6</v>
      </c>
      <c r="H33" s="140"/>
      <c r="I33" s="278" t="s">
        <v>237</v>
      </c>
      <c r="J33" s="133"/>
      <c r="K33" s="133"/>
      <c r="L33" s="140"/>
      <c r="M33" s="132">
        <v>521879468</v>
      </c>
      <c r="N33" s="133"/>
      <c r="O33" s="140"/>
      <c r="P33" s="132">
        <v>150</v>
      </c>
      <c r="Q33" s="133"/>
      <c r="R33" s="133"/>
      <c r="S33" s="133"/>
      <c r="T33" s="133"/>
      <c r="U33" s="108" t="s">
        <v>235</v>
      </c>
      <c r="V33" s="109"/>
      <c r="W33" s="110"/>
      <c r="X33" s="1"/>
      <c r="Y33" s="187">
        <v>1</v>
      </c>
      <c r="Z33" s="133"/>
      <c r="AA33" s="133"/>
      <c r="AB33" s="133"/>
      <c r="AC33" s="133"/>
      <c r="AD33" s="133"/>
      <c r="AE33" s="133"/>
      <c r="AF33" s="133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23"/>
      <c r="B34" s="125"/>
      <c r="C34" s="136" t="s">
        <v>256</v>
      </c>
      <c r="D34" s="130"/>
      <c r="E34" s="137" t="s">
        <v>257</v>
      </c>
      <c r="F34" s="131"/>
      <c r="G34" s="141"/>
      <c r="H34" s="143"/>
      <c r="I34" s="141"/>
      <c r="J34" s="142"/>
      <c r="K34" s="142"/>
      <c r="L34" s="143"/>
      <c r="M34" s="141"/>
      <c r="N34" s="142"/>
      <c r="O34" s="143"/>
      <c r="P34" s="141"/>
      <c r="Q34" s="142"/>
      <c r="R34" s="142"/>
      <c r="S34" s="142"/>
      <c r="T34" s="142"/>
      <c r="U34" s="111"/>
      <c r="V34" s="109"/>
      <c r="W34" s="110"/>
      <c r="X34" s="1"/>
      <c r="Y34" s="189"/>
      <c r="Z34" s="147"/>
      <c r="AA34" s="147"/>
      <c r="AB34" s="147"/>
      <c r="AC34" s="147"/>
      <c r="AD34" s="147"/>
      <c r="AE34" s="147"/>
      <c r="AF34" s="147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2">
        <v>6</v>
      </c>
      <c r="B35" s="124">
        <v>6</v>
      </c>
      <c r="C35" s="138" t="s">
        <v>219</v>
      </c>
      <c r="D35" s="127"/>
      <c r="E35" s="139" t="s">
        <v>220</v>
      </c>
      <c r="F35" s="128"/>
      <c r="G35" s="132">
        <v>5</v>
      </c>
      <c r="H35" s="140"/>
      <c r="I35" s="278" t="s">
        <v>238</v>
      </c>
      <c r="J35" s="133"/>
      <c r="K35" s="133"/>
      <c r="L35" s="140"/>
      <c r="M35" s="279">
        <v>519550966</v>
      </c>
      <c r="N35" s="133"/>
      <c r="O35" s="140"/>
      <c r="P35" s="132">
        <v>152</v>
      </c>
      <c r="Q35" s="133"/>
      <c r="R35" s="133"/>
      <c r="S35" s="133"/>
      <c r="T35" s="133"/>
      <c r="U35" s="108" t="s">
        <v>255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23"/>
      <c r="B36" s="125"/>
      <c r="C36" s="136" t="s">
        <v>258</v>
      </c>
      <c r="D36" s="130"/>
      <c r="E36" s="137" t="s">
        <v>259</v>
      </c>
      <c r="F36" s="131"/>
      <c r="G36" s="141"/>
      <c r="H36" s="143"/>
      <c r="I36" s="141"/>
      <c r="J36" s="142"/>
      <c r="K36" s="142"/>
      <c r="L36" s="143"/>
      <c r="M36" s="141"/>
      <c r="N36" s="142"/>
      <c r="O36" s="143"/>
      <c r="P36" s="141"/>
      <c r="Q36" s="142"/>
      <c r="R36" s="142"/>
      <c r="S36" s="142"/>
      <c r="T36" s="142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2">
        <v>7</v>
      </c>
      <c r="B37" s="124">
        <v>7</v>
      </c>
      <c r="C37" s="138" t="s">
        <v>262</v>
      </c>
      <c r="D37" s="127"/>
      <c r="E37" s="139" t="s">
        <v>263</v>
      </c>
      <c r="F37" s="128"/>
      <c r="G37" s="132">
        <v>5</v>
      </c>
      <c r="H37" s="140"/>
      <c r="I37" s="132" t="s">
        <v>238</v>
      </c>
      <c r="J37" s="133"/>
      <c r="K37" s="133"/>
      <c r="L37" s="140"/>
      <c r="M37" s="132">
        <v>522653272</v>
      </c>
      <c r="N37" s="133"/>
      <c r="O37" s="140"/>
      <c r="P37" s="132">
        <v>137</v>
      </c>
      <c r="Q37" s="133"/>
      <c r="R37" s="133"/>
      <c r="S37" s="133"/>
      <c r="T37" s="133"/>
      <c r="U37" s="111" t="s">
        <v>233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23"/>
      <c r="B38" s="125"/>
      <c r="C38" s="129" t="s">
        <v>261</v>
      </c>
      <c r="D38" s="130"/>
      <c r="E38" s="137" t="s">
        <v>199</v>
      </c>
      <c r="F38" s="131"/>
      <c r="G38" s="141"/>
      <c r="H38" s="143"/>
      <c r="I38" s="141"/>
      <c r="J38" s="142"/>
      <c r="K38" s="142"/>
      <c r="L38" s="143"/>
      <c r="M38" s="141"/>
      <c r="N38" s="142"/>
      <c r="O38" s="143"/>
      <c r="P38" s="141"/>
      <c r="Q38" s="142"/>
      <c r="R38" s="142"/>
      <c r="S38" s="142"/>
      <c r="T38" s="142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2">
        <v>8</v>
      </c>
      <c r="B39" s="124">
        <v>8</v>
      </c>
      <c r="C39" s="138" t="s">
        <v>223</v>
      </c>
      <c r="D39" s="127"/>
      <c r="E39" s="139" t="s">
        <v>224</v>
      </c>
      <c r="F39" s="128"/>
      <c r="G39" s="132">
        <v>5</v>
      </c>
      <c r="H39" s="140"/>
      <c r="I39" s="132" t="s">
        <v>238</v>
      </c>
      <c r="J39" s="133"/>
      <c r="K39" s="133"/>
      <c r="L39" s="140"/>
      <c r="M39" s="132">
        <v>521885278</v>
      </c>
      <c r="N39" s="133"/>
      <c r="O39" s="140"/>
      <c r="P39" s="132">
        <v>146</v>
      </c>
      <c r="Q39" s="133"/>
      <c r="R39" s="133"/>
      <c r="S39" s="133"/>
      <c r="T39" s="133"/>
      <c r="U39" s="111" t="s">
        <v>233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23"/>
      <c r="B40" s="125"/>
      <c r="C40" s="136" t="s">
        <v>260</v>
      </c>
      <c r="D40" s="130"/>
      <c r="E40" s="130" t="s">
        <v>200</v>
      </c>
      <c r="F40" s="131"/>
      <c r="G40" s="141"/>
      <c r="H40" s="143"/>
      <c r="I40" s="141"/>
      <c r="J40" s="142"/>
      <c r="K40" s="142"/>
      <c r="L40" s="143"/>
      <c r="M40" s="141"/>
      <c r="N40" s="142"/>
      <c r="O40" s="143"/>
      <c r="P40" s="141"/>
      <c r="Q40" s="142"/>
      <c r="R40" s="142"/>
      <c r="S40" s="142"/>
      <c r="T40" s="142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2">
        <v>9</v>
      </c>
      <c r="B41" s="124">
        <v>9</v>
      </c>
      <c r="C41" s="126" t="s">
        <v>225</v>
      </c>
      <c r="D41" s="127"/>
      <c r="E41" s="127" t="s">
        <v>226</v>
      </c>
      <c r="F41" s="128"/>
      <c r="G41" s="132">
        <v>5</v>
      </c>
      <c r="H41" s="140"/>
      <c r="I41" s="132" t="s">
        <v>238</v>
      </c>
      <c r="J41" s="133"/>
      <c r="K41" s="133"/>
      <c r="L41" s="140"/>
      <c r="M41" s="132">
        <v>521931913</v>
      </c>
      <c r="N41" s="133"/>
      <c r="O41" s="140"/>
      <c r="P41" s="132">
        <v>147</v>
      </c>
      <c r="Q41" s="133"/>
      <c r="R41" s="133"/>
      <c r="S41" s="133"/>
      <c r="T41" s="133"/>
      <c r="U41" s="108" t="s">
        <v>264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23"/>
      <c r="B42" s="125"/>
      <c r="C42" s="129" t="s">
        <v>201</v>
      </c>
      <c r="D42" s="130"/>
      <c r="E42" s="130" t="s">
        <v>202</v>
      </c>
      <c r="F42" s="131"/>
      <c r="G42" s="141"/>
      <c r="H42" s="143"/>
      <c r="I42" s="141"/>
      <c r="J42" s="142"/>
      <c r="K42" s="142"/>
      <c r="L42" s="143"/>
      <c r="M42" s="141"/>
      <c r="N42" s="142"/>
      <c r="O42" s="143"/>
      <c r="P42" s="141"/>
      <c r="Q42" s="142"/>
      <c r="R42" s="142"/>
      <c r="S42" s="142"/>
      <c r="T42" s="142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2">
        <v>10</v>
      </c>
      <c r="B43" s="124">
        <v>10</v>
      </c>
      <c r="C43" s="126" t="s">
        <v>221</v>
      </c>
      <c r="D43" s="127"/>
      <c r="E43" s="127" t="s">
        <v>222</v>
      </c>
      <c r="F43" s="128"/>
      <c r="G43" s="132">
        <v>5</v>
      </c>
      <c r="H43" s="140"/>
      <c r="I43" s="132" t="s">
        <v>238</v>
      </c>
      <c r="J43" s="133"/>
      <c r="K43" s="133"/>
      <c r="L43" s="140"/>
      <c r="M43" s="132">
        <v>519550959</v>
      </c>
      <c r="N43" s="133"/>
      <c r="O43" s="140"/>
      <c r="P43" s="132">
        <v>163</v>
      </c>
      <c r="Q43" s="133"/>
      <c r="R43" s="133"/>
      <c r="S43" s="133"/>
      <c r="T43" s="140"/>
      <c r="U43" s="111" t="s">
        <v>239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23"/>
      <c r="B44" s="125"/>
      <c r="C44" s="129" t="s">
        <v>197</v>
      </c>
      <c r="D44" s="130"/>
      <c r="E44" s="130" t="s">
        <v>198</v>
      </c>
      <c r="F44" s="131"/>
      <c r="G44" s="141"/>
      <c r="H44" s="143"/>
      <c r="I44" s="141"/>
      <c r="J44" s="142"/>
      <c r="K44" s="142"/>
      <c r="L44" s="143"/>
      <c r="M44" s="141"/>
      <c r="N44" s="142"/>
      <c r="O44" s="143"/>
      <c r="P44" s="141"/>
      <c r="Q44" s="142"/>
      <c r="R44" s="142"/>
      <c r="S44" s="142"/>
      <c r="T44" s="143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2">
        <v>11</v>
      </c>
      <c r="B45" s="124">
        <v>11</v>
      </c>
      <c r="C45" s="126" t="s">
        <v>227</v>
      </c>
      <c r="D45" s="127"/>
      <c r="E45" s="127" t="s">
        <v>228</v>
      </c>
      <c r="F45" s="128"/>
      <c r="G45" s="132">
        <v>5</v>
      </c>
      <c r="H45" s="140"/>
      <c r="I45" s="132" t="s">
        <v>237</v>
      </c>
      <c r="J45" s="133"/>
      <c r="K45" s="133"/>
      <c r="L45" s="140"/>
      <c r="M45" s="132">
        <v>522652930</v>
      </c>
      <c r="N45" s="133"/>
      <c r="O45" s="140"/>
      <c r="P45" s="132">
        <v>145</v>
      </c>
      <c r="Q45" s="133"/>
      <c r="R45" s="133"/>
      <c r="S45" s="133"/>
      <c r="T45" s="133"/>
      <c r="U45" s="108" t="s">
        <v>239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23"/>
      <c r="B46" s="125"/>
      <c r="C46" s="129" t="s">
        <v>203</v>
      </c>
      <c r="D46" s="130"/>
      <c r="E46" s="130" t="s">
        <v>204</v>
      </c>
      <c r="F46" s="131"/>
      <c r="G46" s="141"/>
      <c r="H46" s="143"/>
      <c r="I46" s="141"/>
      <c r="J46" s="142"/>
      <c r="K46" s="142"/>
      <c r="L46" s="143"/>
      <c r="M46" s="141"/>
      <c r="N46" s="142"/>
      <c r="O46" s="143"/>
      <c r="P46" s="141"/>
      <c r="Q46" s="142"/>
      <c r="R46" s="142"/>
      <c r="S46" s="142"/>
      <c r="T46" s="142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2">
        <v>12</v>
      </c>
      <c r="B47" s="124">
        <v>12</v>
      </c>
      <c r="C47" s="126" t="s">
        <v>229</v>
      </c>
      <c r="D47" s="127"/>
      <c r="E47" s="127" t="s">
        <v>230</v>
      </c>
      <c r="F47" s="128"/>
      <c r="G47" s="132">
        <v>5</v>
      </c>
      <c r="H47" s="140"/>
      <c r="I47" s="132" t="s">
        <v>237</v>
      </c>
      <c r="J47" s="133"/>
      <c r="K47" s="133"/>
      <c r="L47" s="140"/>
      <c r="M47" s="132">
        <v>522772867</v>
      </c>
      <c r="N47" s="133"/>
      <c r="O47" s="140"/>
      <c r="P47" s="132">
        <v>154</v>
      </c>
      <c r="Q47" s="133"/>
      <c r="R47" s="133"/>
      <c r="S47" s="133"/>
      <c r="T47" s="133"/>
      <c r="U47" s="111" t="s">
        <v>233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>
      <c r="A48" s="259"/>
      <c r="B48" s="260"/>
      <c r="C48" s="261" t="s">
        <v>205</v>
      </c>
      <c r="D48" s="262"/>
      <c r="E48" s="262" t="s">
        <v>206</v>
      </c>
      <c r="F48" s="263"/>
      <c r="G48" s="134"/>
      <c r="H48" s="258"/>
      <c r="I48" s="134"/>
      <c r="J48" s="135"/>
      <c r="K48" s="135"/>
      <c r="L48" s="258"/>
      <c r="M48" s="134"/>
      <c r="N48" s="135"/>
      <c r="O48" s="258"/>
      <c r="P48" s="134"/>
      <c r="Q48" s="135"/>
      <c r="R48" s="135"/>
      <c r="S48" s="135"/>
      <c r="T48" s="135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4">
        <v>13</v>
      </c>
      <c r="B49" s="124">
        <v>13</v>
      </c>
      <c r="C49" s="126" t="s">
        <v>231</v>
      </c>
      <c r="D49" s="127"/>
      <c r="E49" s="127" t="s">
        <v>232</v>
      </c>
      <c r="F49" s="128"/>
      <c r="G49" s="132">
        <v>5</v>
      </c>
      <c r="H49" s="140"/>
      <c r="I49" s="132" t="s">
        <v>237</v>
      </c>
      <c r="J49" s="133"/>
      <c r="K49" s="133"/>
      <c r="L49" s="140"/>
      <c r="M49" s="132">
        <v>522652954</v>
      </c>
      <c r="N49" s="133"/>
      <c r="O49" s="140"/>
      <c r="P49" s="132">
        <v>150</v>
      </c>
      <c r="Q49" s="133"/>
      <c r="R49" s="133"/>
      <c r="S49" s="133"/>
      <c r="T49" s="140"/>
      <c r="U49" s="111" t="s">
        <v>233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144"/>
      <c r="B50" s="125"/>
      <c r="C50" s="129" t="s">
        <v>207</v>
      </c>
      <c r="D50" s="130"/>
      <c r="E50" s="130" t="s">
        <v>208</v>
      </c>
      <c r="F50" s="131"/>
      <c r="G50" s="141"/>
      <c r="H50" s="143"/>
      <c r="I50" s="141"/>
      <c r="J50" s="142"/>
      <c r="K50" s="142"/>
      <c r="L50" s="143"/>
      <c r="M50" s="141"/>
      <c r="N50" s="142"/>
      <c r="O50" s="143"/>
      <c r="P50" s="141"/>
      <c r="Q50" s="142"/>
      <c r="R50" s="142"/>
      <c r="S50" s="142"/>
      <c r="T50" s="143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4">
        <v>14</v>
      </c>
      <c r="B51" s="124">
        <v>14</v>
      </c>
      <c r="C51" s="126"/>
      <c r="D51" s="127"/>
      <c r="E51" s="127"/>
      <c r="F51" s="128"/>
      <c r="G51" s="132"/>
      <c r="H51" s="140"/>
      <c r="I51" s="132"/>
      <c r="J51" s="133"/>
      <c r="K51" s="133"/>
      <c r="L51" s="140"/>
      <c r="M51" s="132"/>
      <c r="N51" s="133"/>
      <c r="O51" s="140"/>
      <c r="P51" s="132"/>
      <c r="Q51" s="133"/>
      <c r="R51" s="133"/>
      <c r="S51" s="133"/>
      <c r="T51" s="133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48"/>
      <c r="B52" s="149"/>
      <c r="C52" s="150"/>
      <c r="D52" s="151"/>
      <c r="E52" s="151"/>
      <c r="F52" s="152"/>
      <c r="G52" s="145"/>
      <c r="H52" s="146"/>
      <c r="I52" s="145"/>
      <c r="J52" s="147"/>
      <c r="K52" s="147"/>
      <c r="L52" s="146"/>
      <c r="M52" s="145"/>
      <c r="N52" s="147"/>
      <c r="O52" s="146"/>
      <c r="P52" s="145"/>
      <c r="Q52" s="147"/>
      <c r="R52" s="147"/>
      <c r="S52" s="147"/>
      <c r="T52" s="147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1" t="s">
        <v>100</v>
      </c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3"/>
      <c r="U54" s="2"/>
      <c r="V54" s="235" t="s">
        <v>111</v>
      </c>
      <c r="W54" s="236"/>
      <c r="X54" s="236"/>
      <c r="Y54" s="236"/>
      <c r="Z54" s="236"/>
      <c r="AA54" s="236"/>
      <c r="AB54" s="236"/>
      <c r="AC54" s="236"/>
      <c r="AD54" s="236"/>
      <c r="AE54" s="236"/>
      <c r="AF54" s="237"/>
      <c r="AG54" s="238"/>
      <c r="AH54" s="238"/>
      <c r="AI54" s="238"/>
      <c r="AJ54" s="23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51" t="s">
        <v>267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3"/>
      <c r="U55" s="2"/>
      <c r="V55" s="99">
        <f>LEN(A55)</f>
        <v>113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4AAC0A48-DAA4-3F42-AA4E-990C5D74F41B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6" zoomScaleNormal="100" zoomScaleSheetLayoutView="100" workbookViewId="0">
      <selection activeCell="AL51" sqref="AL51:AX52"/>
    </sheetView>
  </sheetViews>
  <sheetFormatPr baseColWidth="10" defaultColWidth="1.6640625" defaultRowHeight="14"/>
  <cols>
    <col min="1" max="10" width="1.6640625" style="54"/>
    <col min="11" max="11" width="2.5" style="54" bestFit="1" customWidth="1"/>
    <col min="12" max="13" width="1.6640625" style="54"/>
    <col min="14" max="14" width="3.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5" style="54" customWidth="1"/>
    <col min="23" max="23" width="1.6640625" style="54" hidden="1" customWidth="1"/>
    <col min="24" max="27" width="1.6640625" style="54"/>
    <col min="28" max="28" width="2.1640625" style="54" customWidth="1"/>
    <col min="29" max="38" width="1.6640625" style="54"/>
    <col min="39" max="39" width="2.1640625" style="54" customWidth="1"/>
    <col min="40" max="47" width="1.6640625" style="54"/>
    <col min="48" max="48" width="1.6640625" style="54" customWidth="1"/>
    <col min="49" max="49" width="2.1640625" style="54" customWidth="1"/>
    <col min="50" max="50" width="5.1640625" style="54" customWidth="1"/>
    <col min="51" max="51" width="0.1640625" style="54" customWidth="1"/>
    <col min="52" max="52" width="1.6640625" style="54" hidden="1" customWidth="1"/>
    <col min="53" max="54" width="1.6640625" style="54"/>
    <col min="55" max="55" width="2.164062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77" t="s">
        <v>132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8" t="s">
        <v>169</v>
      </c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</row>
    <row r="2" spans="1:59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</row>
    <row r="3" spans="1:59" ht="9.75" customHeight="1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</row>
    <row r="4" spans="1:59" ht="12" customHeight="1"/>
    <row r="5" spans="1:59" ht="28">
      <c r="A5" s="55"/>
      <c r="B5" s="479" t="s">
        <v>133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55"/>
      <c r="BG5" s="55"/>
    </row>
    <row r="6" spans="1:59" ht="11.25" customHeight="1">
      <c r="B6" s="56" t="s">
        <v>134</v>
      </c>
    </row>
    <row r="7" spans="1:59" ht="12.75" customHeight="1">
      <c r="B7" s="480" t="str">
        <f>IF(入力!AE3="","",入力!AE3)</f>
        <v>東京都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2"/>
      <c r="AW7" s="57"/>
      <c r="AX7" s="489" t="str">
        <f>IF(入力!J3="","",入力!J3)</f>
        <v>男女混合</v>
      </c>
      <c r="AY7" s="490"/>
      <c r="AZ7" s="490"/>
      <c r="BA7" s="490"/>
      <c r="BB7" s="490"/>
      <c r="BC7" s="490"/>
      <c r="BD7" s="490"/>
      <c r="BE7" s="491"/>
      <c r="BF7" s="57"/>
    </row>
    <row r="8" spans="1:59" ht="13.5" customHeight="1">
      <c r="B8" s="483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4"/>
      <c r="P8" s="485"/>
      <c r="R8" s="498" t="s">
        <v>135</v>
      </c>
      <c r="S8" s="498"/>
      <c r="T8" s="498"/>
      <c r="U8" s="498"/>
      <c r="V8" s="498"/>
      <c r="W8" s="498"/>
      <c r="X8" s="498"/>
      <c r="Y8" s="498"/>
      <c r="Z8" s="498"/>
      <c r="AA8" s="498"/>
      <c r="AB8" s="498"/>
      <c r="AC8" s="498"/>
      <c r="AD8" s="498"/>
      <c r="AE8" s="498"/>
      <c r="AF8" s="498"/>
      <c r="AG8" s="498"/>
      <c r="AH8" s="498"/>
      <c r="AX8" s="492"/>
      <c r="AY8" s="493"/>
      <c r="AZ8" s="493"/>
      <c r="BA8" s="493"/>
      <c r="BB8" s="493"/>
      <c r="BC8" s="493"/>
      <c r="BD8" s="493"/>
      <c r="BE8" s="494"/>
    </row>
    <row r="9" spans="1:59" ht="7.25" customHeight="1">
      <c r="B9" s="486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8"/>
      <c r="AE9" s="498"/>
      <c r="AF9" s="498"/>
      <c r="AG9" s="498"/>
      <c r="AH9" s="498"/>
      <c r="AX9" s="495"/>
      <c r="AY9" s="496"/>
      <c r="AZ9" s="496"/>
      <c r="BA9" s="496"/>
      <c r="BB9" s="496"/>
      <c r="BC9" s="496"/>
      <c r="BD9" s="496"/>
      <c r="BE9" s="497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136</v>
      </c>
      <c r="F12" s="58"/>
      <c r="G12" s="524"/>
      <c r="H12" s="525"/>
      <c r="I12" s="526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3"/>
      <c r="H13" s="444"/>
      <c r="I13" s="445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138</v>
      </c>
      <c r="C15" s="462"/>
      <c r="D15" s="462"/>
      <c r="E15" s="462"/>
      <c r="F15" s="528"/>
      <c r="G15" s="532" t="str">
        <f>IF(入力!C2="","",入力!C2)</f>
        <v>ニュー　アサマダイ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139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140</v>
      </c>
      <c r="AJ15" s="462"/>
      <c r="AK15" s="462"/>
      <c r="AL15" s="462"/>
      <c r="AM15" s="539" t="str">
        <f>IF(入力!P3="","",入力!P3)</f>
        <v>品川区</v>
      </c>
      <c r="AN15" s="540"/>
      <c r="AO15" s="540"/>
      <c r="AP15" s="540"/>
      <c r="AQ15" s="540"/>
      <c r="AR15" s="540"/>
      <c r="AS15" s="540"/>
      <c r="AT15" s="541"/>
      <c r="AU15" s="455" t="s">
        <v>141</v>
      </c>
      <c r="AV15" s="388"/>
      <c r="AW15" s="388"/>
      <c r="AX15" s="389"/>
      <c r="AY15" s="502" t="str">
        <f>IF(入力!P5="","",入力!P5)</f>
        <v>京浜東北</v>
      </c>
      <c r="AZ15" s="503"/>
      <c r="BA15" s="503"/>
      <c r="BB15" s="503"/>
      <c r="BC15" s="503"/>
      <c r="BD15" s="503"/>
      <c r="BE15" s="506" t="s">
        <v>142</v>
      </c>
    </row>
    <row r="16" spans="1:59" ht="17" customHeight="1">
      <c r="B16" s="529"/>
      <c r="C16" s="530"/>
      <c r="D16" s="530"/>
      <c r="E16" s="530"/>
      <c r="F16" s="531"/>
      <c r="G16" s="508" t="str">
        <f>IF(入力!C3="","",入力!C3)</f>
        <v>NEW ASAMADAI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434909266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>
        <f>IF(入力!C5="","",入力!C5)</f>
        <v>435784605</v>
      </c>
      <c r="Y17" s="412"/>
      <c r="Z17" s="412"/>
      <c r="AA17" s="412"/>
      <c r="AB17" s="412"/>
      <c r="AC17" s="412"/>
      <c r="AD17" s="412"/>
      <c r="AE17" s="412"/>
      <c r="AF17" s="412"/>
      <c r="AG17" s="412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3"/>
      <c r="AV17" s="394"/>
      <c r="AW17" s="394"/>
      <c r="AX17" s="395"/>
      <c r="AY17" s="519" t="str">
        <f>IF(入力!AE5="","",入力!AE5)</f>
        <v>大井町</v>
      </c>
      <c r="AZ17" s="520"/>
      <c r="BA17" s="520"/>
      <c r="BB17" s="520"/>
      <c r="BC17" s="520"/>
      <c r="BD17" s="520"/>
      <c r="BE17" s="64" t="s">
        <v>143</v>
      </c>
    </row>
    <row r="18" spans="2:59" ht="15" customHeight="1">
      <c r="B18" s="474"/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368" t="s">
        <v>144</v>
      </c>
      <c r="O18" s="368"/>
      <c r="P18" s="368"/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450" t="s">
        <v>145</v>
      </c>
      <c r="AD18" s="450"/>
      <c r="AE18" s="450"/>
      <c r="AF18" s="450"/>
      <c r="AG18" s="450"/>
      <c r="AH18" s="450"/>
      <c r="AI18" s="450"/>
      <c r="AJ18" s="450"/>
      <c r="AK18" s="450"/>
      <c r="AL18" s="450"/>
      <c r="AM18" s="450"/>
      <c r="AN18" s="450"/>
      <c r="AO18" s="450"/>
      <c r="AP18" s="450"/>
      <c r="AQ18" s="450"/>
      <c r="AR18" s="450" t="s">
        <v>79</v>
      </c>
      <c r="AS18" s="450"/>
      <c r="AT18" s="450"/>
      <c r="AU18" s="450"/>
      <c r="AV18" s="450"/>
      <c r="AW18" s="450"/>
      <c r="AX18" s="450"/>
      <c r="AY18" s="450"/>
      <c r="AZ18" s="450"/>
      <c r="BA18" s="450"/>
      <c r="BB18" s="450"/>
      <c r="BC18" s="450"/>
      <c r="BD18" s="450"/>
      <c r="BE18" s="476"/>
    </row>
    <row r="19" spans="2:59" ht="14.5" customHeight="1">
      <c r="B19" s="466" t="s">
        <v>146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2"/>
      <c r="N19" s="467">
        <f>IF(入力!J7="","",入力!J7)</f>
        <v>20226050</v>
      </c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9"/>
      <c r="AC19" s="467" t="str">
        <f>IF(入力!J9="","",入力!J9)</f>
        <v/>
      </c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9"/>
      <c r="AR19" s="467" t="str">
        <f>IF(入力!J11="","",入力!J11)</f>
        <v/>
      </c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70"/>
      <c r="BG19" s="65"/>
    </row>
    <row r="20" spans="2:59" ht="14.5" customHeight="1">
      <c r="B20" s="446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8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63"/>
      <c r="AS20" s="464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5"/>
    </row>
    <row r="21" spans="2:59" ht="14.5" customHeight="1">
      <c r="B21" s="466" t="s">
        <v>147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2"/>
      <c r="N21" s="467" t="str">
        <f>IF(入力!M7="","",入力!M7)</f>
        <v/>
      </c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9"/>
      <c r="AC21" s="467">
        <f>IF(入力!M9="","",入力!M9)</f>
        <v>427918</v>
      </c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9"/>
      <c r="AR21" s="467" t="str">
        <f>IF(入力!M11="","",入力!M11)</f>
        <v/>
      </c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70"/>
      <c r="BG21" s="65"/>
    </row>
    <row r="22" spans="2:59" ht="14.5" customHeight="1">
      <c r="B22" s="446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8"/>
      <c r="N22" s="463"/>
      <c r="O22" s="464"/>
      <c r="P22" s="464"/>
      <c r="Q22" s="464"/>
      <c r="R22" s="464"/>
      <c r="S22" s="464"/>
      <c r="T22" s="464"/>
      <c r="U22" s="464"/>
      <c r="V22" s="464"/>
      <c r="W22" s="464"/>
      <c r="X22" s="464"/>
      <c r="Y22" s="464"/>
      <c r="Z22" s="464"/>
      <c r="AA22" s="464"/>
      <c r="AB22" s="471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2"/>
      <c r="BE22" s="473"/>
    </row>
    <row r="23" spans="2:59" ht="15" customHeight="1" thickBot="1">
      <c r="B23" s="452" t="s">
        <v>148</v>
      </c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53">
        <f>IF(入力!G7="","",入力!G7)</f>
        <v>515059967</v>
      </c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>
        <f>IF(入力!G9="","",入力!G9)</f>
        <v>515059821</v>
      </c>
      <c r="AD23" s="453"/>
      <c r="AE23" s="453"/>
      <c r="AF23" s="453"/>
      <c r="AG23" s="453"/>
      <c r="AH23" s="453"/>
      <c r="AI23" s="453"/>
      <c r="AJ23" s="453"/>
      <c r="AK23" s="453"/>
      <c r="AL23" s="453"/>
      <c r="AM23" s="453"/>
      <c r="AN23" s="453"/>
      <c r="AO23" s="453"/>
      <c r="AP23" s="453"/>
      <c r="AQ23" s="453"/>
      <c r="AR23" s="453">
        <f>IF(入力!G11="","",入力!G11)</f>
        <v>515059902</v>
      </c>
      <c r="AS23" s="453"/>
      <c r="AT23" s="453"/>
      <c r="AU23" s="453"/>
      <c r="AV23" s="453"/>
      <c r="AW23" s="453"/>
      <c r="AX23" s="453"/>
      <c r="AY23" s="453"/>
      <c r="AZ23" s="453"/>
      <c r="BA23" s="453"/>
      <c r="BB23" s="453"/>
      <c r="BC23" s="453"/>
      <c r="BD23" s="453"/>
      <c r="BE23" s="454"/>
    </row>
    <row r="24" spans="2:59" ht="12" customHeight="1">
      <c r="B24" s="455" t="s">
        <v>149</v>
      </c>
      <c r="C24" s="388"/>
      <c r="D24" s="388"/>
      <c r="E24" s="388"/>
      <c r="F24" s="389"/>
      <c r="G24" s="456" t="str">
        <f>IF(AND(入力!C7&lt;&gt;"",入力!E7&lt;&gt;""),入力!C7&amp;" "&amp;入力!E7,"")</f>
        <v>カメイシ クミコ</v>
      </c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8"/>
      <c r="S24" s="459">
        <f>IF(入力!AT7="","",入力!AT7)</f>
        <v>55</v>
      </c>
      <c r="T24" s="460"/>
      <c r="U24" s="461"/>
      <c r="V24" s="462" t="s">
        <v>51</v>
      </c>
      <c r="W24" s="462"/>
      <c r="X24" s="462"/>
      <c r="Y24" s="66" t="s">
        <v>7</v>
      </c>
      <c r="Z24" s="67"/>
      <c r="AA24" s="451" t="str">
        <f>IF(入力!R7="","",入力!R7)</f>
        <v>140</v>
      </c>
      <c r="AB24" s="451"/>
      <c r="AC24" s="451"/>
      <c r="AD24" s="451"/>
      <c r="AE24" s="68" t="s">
        <v>8</v>
      </c>
      <c r="AF24" s="451" t="str">
        <f>IF(入力!W7="","",入力!W7)</f>
        <v>0004</v>
      </c>
      <c r="AG24" s="451"/>
      <c r="AH24" s="451"/>
      <c r="AI24" s="451"/>
      <c r="AJ24" s="451"/>
      <c r="AK24" s="69"/>
      <c r="AL24" s="69"/>
      <c r="AM24" s="69"/>
      <c r="AN24" s="69"/>
      <c r="AO24" s="69"/>
      <c r="AP24" s="69"/>
      <c r="AQ24" s="69"/>
      <c r="AR24" s="69"/>
      <c r="AS24" s="70"/>
      <c r="AT24" s="449" t="s">
        <v>150</v>
      </c>
      <c r="AU24" s="450"/>
      <c r="AV24" s="450"/>
      <c r="AW24" s="71" t="s">
        <v>9</v>
      </c>
      <c r="AX24" s="451" t="str">
        <f>IF(入力!AL7="","",入力!AL7)</f>
        <v>090</v>
      </c>
      <c r="AY24" s="451"/>
      <c r="AZ24" s="451"/>
      <c r="BA24" s="451"/>
      <c r="BB24" s="451"/>
      <c r="BC24" s="451"/>
      <c r="BD24" s="451"/>
      <c r="BE24" s="72" t="s">
        <v>10</v>
      </c>
    </row>
    <row r="25" spans="2:59" ht="19.5" customHeight="1">
      <c r="B25" s="446"/>
      <c r="C25" s="447"/>
      <c r="D25" s="447"/>
      <c r="E25" s="447"/>
      <c r="F25" s="448"/>
      <c r="G25" s="443" t="str">
        <f>IF(AND(入力!C8&lt;&gt;"",入力!E8&lt;&gt;""),入力!C8&amp;" "&amp;入力!E8,"")</f>
        <v>亀石 久美子</v>
      </c>
      <c r="H25" s="444"/>
      <c r="I25" s="444"/>
      <c r="J25" s="444"/>
      <c r="K25" s="444"/>
      <c r="L25" s="444"/>
      <c r="M25" s="444"/>
      <c r="N25" s="444"/>
      <c r="O25" s="444"/>
      <c r="P25" s="444"/>
      <c r="Q25" s="444"/>
      <c r="R25" s="445"/>
      <c r="S25" s="437"/>
      <c r="T25" s="438"/>
      <c r="U25" s="439"/>
      <c r="V25" s="441"/>
      <c r="W25" s="441"/>
      <c r="X25" s="441"/>
      <c r="Y25" s="422" t="str">
        <f>IF(入力!P8="","",入力!P8)</f>
        <v>東京都品川区南品川5-11-40</v>
      </c>
      <c r="Z25" s="423"/>
      <c r="AA25" s="423"/>
      <c r="AB25" s="423"/>
      <c r="AC25" s="423"/>
      <c r="AD25" s="423"/>
      <c r="AE25" s="423"/>
      <c r="AF25" s="423"/>
      <c r="AG25" s="423"/>
      <c r="AH25" s="423"/>
      <c r="AI25" s="423"/>
      <c r="AJ25" s="423"/>
      <c r="AK25" s="423"/>
      <c r="AL25" s="423"/>
      <c r="AM25" s="423"/>
      <c r="AN25" s="423"/>
      <c r="AO25" s="423"/>
      <c r="AP25" s="423"/>
      <c r="AQ25" s="423"/>
      <c r="AR25" s="423"/>
      <c r="AS25" s="424"/>
      <c r="AT25" s="410"/>
      <c r="AU25" s="410"/>
      <c r="AV25" s="410"/>
      <c r="AW25" s="425" t="str">
        <f>IF(入力!AK8="","",入力!AK8)</f>
        <v>3498</v>
      </c>
      <c r="AX25" s="426"/>
      <c r="AY25" s="426"/>
      <c r="AZ25" s="426"/>
      <c r="BA25" s="73" t="s">
        <v>8</v>
      </c>
      <c r="BB25" s="426" t="str">
        <f>IF(入力!AP8="","",入力!AP8)</f>
        <v>0668</v>
      </c>
      <c r="BC25" s="426"/>
      <c r="BD25" s="426"/>
      <c r="BE25" s="427"/>
    </row>
    <row r="26" spans="2:59" ht="12" customHeight="1">
      <c r="B26" s="390" t="s">
        <v>145</v>
      </c>
      <c r="C26" s="391"/>
      <c r="D26" s="391"/>
      <c r="E26" s="391"/>
      <c r="F26" s="392"/>
      <c r="G26" s="396" t="str">
        <f>IF(AND(入力!C9&lt;&gt;"",入力!E9&lt;&gt;""),入力!C9&amp;" "&amp;入力!E9,"")</f>
        <v>ハシモト ショウコ</v>
      </c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8"/>
      <c r="S26" s="434">
        <f>IF(入力!AT9="","",入力!AT9)</f>
        <v>52</v>
      </c>
      <c r="T26" s="435"/>
      <c r="U26" s="436"/>
      <c r="V26" s="440" t="s">
        <v>51</v>
      </c>
      <c r="W26" s="440"/>
      <c r="X26" s="440"/>
      <c r="Y26" s="74" t="s">
        <v>7</v>
      </c>
      <c r="Z26" s="75"/>
      <c r="AA26" s="442" t="str">
        <f>IF(入力!R9="","",入力!R9)</f>
        <v>143</v>
      </c>
      <c r="AB26" s="442"/>
      <c r="AC26" s="442"/>
      <c r="AD26" s="442"/>
      <c r="AE26" s="76" t="s">
        <v>8</v>
      </c>
      <c r="AF26" s="442" t="str">
        <f>IF(入力!W9="","",入力!W9)</f>
        <v>0024</v>
      </c>
      <c r="AG26" s="442"/>
      <c r="AH26" s="442"/>
      <c r="AI26" s="442"/>
      <c r="AJ26" s="442"/>
      <c r="AK26" s="77"/>
      <c r="AL26" s="77"/>
      <c r="AM26" s="77"/>
      <c r="AN26" s="77"/>
      <c r="AO26" s="77"/>
      <c r="AP26" s="77"/>
      <c r="AQ26" s="77"/>
      <c r="AR26" s="77"/>
      <c r="AS26" s="78"/>
      <c r="AT26" s="409" t="s">
        <v>150</v>
      </c>
      <c r="AU26" s="410"/>
      <c r="AV26" s="410"/>
      <c r="AW26" s="79" t="s">
        <v>9</v>
      </c>
      <c r="AX26" s="412" t="str">
        <f>IF(入力!AL9="","",入力!AL9)</f>
        <v>090</v>
      </c>
      <c r="AY26" s="412"/>
      <c r="AZ26" s="412"/>
      <c r="BA26" s="412"/>
      <c r="BB26" s="412"/>
      <c r="BC26" s="412"/>
      <c r="BD26" s="412"/>
      <c r="BE26" s="80" t="s">
        <v>10</v>
      </c>
    </row>
    <row r="27" spans="2:59" ht="19.5" customHeight="1">
      <c r="B27" s="446"/>
      <c r="C27" s="447"/>
      <c r="D27" s="447"/>
      <c r="E27" s="447"/>
      <c r="F27" s="448"/>
      <c r="G27" s="443" t="str">
        <f>IF(AND(入力!C10&lt;&gt;"",入力!E10&lt;&gt;""),入力!C10&amp;" "&amp;入力!E10,"")</f>
        <v>橋本 正子</v>
      </c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5"/>
      <c r="S27" s="437"/>
      <c r="T27" s="438"/>
      <c r="U27" s="439"/>
      <c r="V27" s="441"/>
      <c r="W27" s="441"/>
      <c r="X27" s="441"/>
      <c r="Y27" s="422" t="str">
        <f>IF(入力!P10="","",入力!P10)</f>
        <v>東京都大田区中央2-16-2</v>
      </c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4"/>
      <c r="AT27" s="410"/>
      <c r="AU27" s="410"/>
      <c r="AV27" s="410"/>
      <c r="AW27" s="425" t="str">
        <f>IF(入力!AK10="","",入力!AK10)</f>
        <v>4313</v>
      </c>
      <c r="AX27" s="426"/>
      <c r="AY27" s="426"/>
      <c r="AZ27" s="426"/>
      <c r="BA27" s="73" t="s">
        <v>8</v>
      </c>
      <c r="BB27" s="426" t="str">
        <f>IF(入力!AP10="","",入力!AP10)</f>
        <v>1026</v>
      </c>
      <c r="BC27" s="426"/>
      <c r="BD27" s="426"/>
      <c r="BE27" s="427"/>
    </row>
    <row r="28" spans="2:59" ht="12" customHeight="1">
      <c r="B28" s="428" t="s">
        <v>79</v>
      </c>
      <c r="C28" s="429"/>
      <c r="D28" s="429"/>
      <c r="E28" s="429"/>
      <c r="F28" s="430"/>
      <c r="G28" s="396" t="str">
        <f>IF(AND(入力!C11&lt;&gt;"",入力!E11&lt;&gt;""),入力!C11&amp;" "&amp;入力!E11,"")</f>
        <v>ハシモト マサユキ</v>
      </c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8"/>
      <c r="S28" s="434">
        <f>IF(入力!AT11="","",入力!AT11)</f>
        <v>65</v>
      </c>
      <c r="T28" s="435"/>
      <c r="U28" s="436"/>
      <c r="V28" s="440" t="s">
        <v>51</v>
      </c>
      <c r="W28" s="440"/>
      <c r="X28" s="440"/>
      <c r="Y28" s="74" t="s">
        <v>7</v>
      </c>
      <c r="Z28" s="75"/>
      <c r="AA28" s="442" t="str">
        <f>IF(入力!R11="","",入力!R11)</f>
        <v>143</v>
      </c>
      <c r="AB28" s="442"/>
      <c r="AC28" s="442"/>
      <c r="AD28" s="442"/>
      <c r="AE28" s="76" t="s">
        <v>8</v>
      </c>
      <c r="AF28" s="442" t="str">
        <f>IF(入力!W11="","",入力!W11)</f>
        <v>0024</v>
      </c>
      <c r="AG28" s="442"/>
      <c r="AH28" s="442"/>
      <c r="AI28" s="442"/>
      <c r="AJ28" s="442"/>
      <c r="AK28" s="77"/>
      <c r="AL28" s="77"/>
      <c r="AM28" s="77"/>
      <c r="AN28" s="77"/>
      <c r="AO28" s="77"/>
      <c r="AP28" s="77"/>
      <c r="AQ28" s="77"/>
      <c r="AR28" s="77"/>
      <c r="AS28" s="78"/>
      <c r="AT28" s="409" t="s">
        <v>150</v>
      </c>
      <c r="AU28" s="410"/>
      <c r="AV28" s="410"/>
      <c r="AW28" s="79" t="s">
        <v>9</v>
      </c>
      <c r="AX28" s="412" t="str">
        <f>IF(入力!AL11="","",入力!AL11)</f>
        <v>090</v>
      </c>
      <c r="AY28" s="412"/>
      <c r="AZ28" s="412"/>
      <c r="BA28" s="412"/>
      <c r="BB28" s="412"/>
      <c r="BC28" s="412"/>
      <c r="BD28" s="412"/>
      <c r="BE28" s="80" t="s">
        <v>10</v>
      </c>
    </row>
    <row r="29" spans="2:59" ht="19.5" customHeight="1">
      <c r="B29" s="431"/>
      <c r="C29" s="432"/>
      <c r="D29" s="432"/>
      <c r="E29" s="432"/>
      <c r="F29" s="433"/>
      <c r="G29" s="419" t="str">
        <f>IF(AND(入力!C12&lt;&gt;"",入力!E12&lt;&gt;""),入力!C12&amp;" "&amp;入力!E12,"")</f>
        <v>橋本 政行</v>
      </c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1"/>
      <c r="S29" s="437"/>
      <c r="T29" s="438"/>
      <c r="U29" s="439"/>
      <c r="V29" s="441"/>
      <c r="W29" s="441"/>
      <c r="X29" s="441"/>
      <c r="Y29" s="422" t="str">
        <f>IF(入力!P12="","",入力!P12)</f>
        <v>東京都大田区中央2-16-2</v>
      </c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4"/>
      <c r="AT29" s="410"/>
      <c r="AU29" s="410"/>
      <c r="AV29" s="410"/>
      <c r="AW29" s="425" t="str">
        <f>IF(入力!AK12="","",入力!AK12)</f>
        <v>7064</v>
      </c>
      <c r="AX29" s="426"/>
      <c r="AY29" s="426"/>
      <c r="AZ29" s="426"/>
      <c r="BA29" s="73" t="s">
        <v>8</v>
      </c>
      <c r="BB29" s="426" t="str">
        <f>IF(入力!AP12="","",入力!AP12)</f>
        <v>8365</v>
      </c>
      <c r="BC29" s="426"/>
      <c r="BD29" s="426"/>
      <c r="BE29" s="427"/>
    </row>
    <row r="30" spans="2:59" ht="12" customHeight="1">
      <c r="B30" s="390" t="s">
        <v>151</v>
      </c>
      <c r="C30" s="391"/>
      <c r="D30" s="391"/>
      <c r="E30" s="391"/>
      <c r="F30" s="392"/>
      <c r="G30" s="396" t="str">
        <f>IF(AND(入力!C15&lt;&gt;"",入力!E15&lt;&gt;""),入力!C15&amp;" "&amp;入力!E15,"")</f>
        <v>カメイシ クミコ</v>
      </c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8"/>
      <c r="S30" s="399" t="s">
        <v>152</v>
      </c>
      <c r="T30" s="400"/>
      <c r="U30" s="400"/>
      <c r="V30" s="400"/>
      <c r="W30" s="400"/>
      <c r="X30" s="400"/>
      <c r="Y30" s="403" t="str">
        <f>IF(入力!J15="","",入力!J15)</f>
        <v>kumikok@mbm.ocn.ne.jp</v>
      </c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5"/>
      <c r="AT30" s="409" t="s">
        <v>150</v>
      </c>
      <c r="AU30" s="410"/>
      <c r="AV30" s="410"/>
      <c r="AW30" s="79" t="s">
        <v>9</v>
      </c>
      <c r="AX30" s="412" t="str">
        <f>IF(入力!AL15="","",入力!AL15)</f>
        <v>090</v>
      </c>
      <c r="AY30" s="412"/>
      <c r="AZ30" s="412"/>
      <c r="BA30" s="412"/>
      <c r="BB30" s="412"/>
      <c r="BC30" s="412"/>
      <c r="BD30" s="412"/>
      <c r="BE30" s="80" t="s">
        <v>10</v>
      </c>
    </row>
    <row r="31" spans="2:59" ht="19.5" customHeight="1" thickBot="1">
      <c r="B31" s="393"/>
      <c r="C31" s="394"/>
      <c r="D31" s="394"/>
      <c r="E31" s="394"/>
      <c r="F31" s="395"/>
      <c r="G31" s="413" t="str">
        <f>IF(AND(入力!C16&lt;&gt;"",入力!E16&lt;&gt;""),入力!C16&amp;" "&amp;入力!E16,"")</f>
        <v>亀石 久美子</v>
      </c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5"/>
      <c r="S31" s="401"/>
      <c r="T31" s="402"/>
      <c r="U31" s="402"/>
      <c r="V31" s="402"/>
      <c r="W31" s="402"/>
      <c r="X31" s="402"/>
      <c r="Y31" s="406"/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7"/>
      <c r="AL31" s="407"/>
      <c r="AM31" s="407"/>
      <c r="AN31" s="407"/>
      <c r="AO31" s="407"/>
      <c r="AP31" s="407"/>
      <c r="AQ31" s="407"/>
      <c r="AR31" s="407"/>
      <c r="AS31" s="408"/>
      <c r="AT31" s="411"/>
      <c r="AU31" s="411"/>
      <c r="AV31" s="411"/>
      <c r="AW31" s="416" t="str">
        <f>IF(入力!AK16="","",入力!AK16)</f>
        <v>3498</v>
      </c>
      <c r="AX31" s="417"/>
      <c r="AY31" s="417"/>
      <c r="AZ31" s="417"/>
      <c r="BA31" s="81" t="s">
        <v>8</v>
      </c>
      <c r="BB31" s="417" t="str">
        <f>IF(入力!AP16="","",入力!AP16)</f>
        <v>0668</v>
      </c>
      <c r="BC31" s="417"/>
      <c r="BD31" s="417"/>
      <c r="BE31" s="418"/>
    </row>
    <row r="32" spans="2:59" ht="4.25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25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6" t="s">
        <v>5</v>
      </c>
      <c r="C34" s="368"/>
      <c r="D34" s="368"/>
      <c r="E34" s="368" t="s">
        <v>155</v>
      </c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 t="s">
        <v>6</v>
      </c>
      <c r="Q34" s="368"/>
      <c r="R34" s="368"/>
      <c r="S34" s="387" t="s">
        <v>20</v>
      </c>
      <c r="T34" s="388"/>
      <c r="U34" s="388"/>
      <c r="V34" s="387" t="s">
        <v>156</v>
      </c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8"/>
      <c r="AJ34" s="388"/>
      <c r="AK34" s="389"/>
      <c r="AL34" s="388" t="s">
        <v>157</v>
      </c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9"/>
      <c r="AY34" s="368" t="s">
        <v>158</v>
      </c>
      <c r="AZ34" s="368"/>
      <c r="BA34" s="368"/>
      <c r="BB34" s="368"/>
      <c r="BC34" s="368"/>
      <c r="BD34" s="368"/>
      <c r="BE34" s="369"/>
    </row>
    <row r="35" spans="2:57" ht="11.5" customHeight="1">
      <c r="B35" s="370" t="str">
        <f>IF(入力!B25="","",入力!B25)</f>
        <v>①</v>
      </c>
      <c r="C35" s="371"/>
      <c r="D35" s="372"/>
      <c r="E35" s="373" t="str">
        <f>IF(AND(入力!C25&lt;&gt;"",入力!E25&lt;&gt;""),入力!C25&amp;" "&amp;入力!E25,"")</f>
        <v>ヤマギワ イッキ</v>
      </c>
      <c r="F35" s="374"/>
      <c r="G35" s="374"/>
      <c r="H35" s="374"/>
      <c r="I35" s="374"/>
      <c r="J35" s="374"/>
      <c r="K35" s="374"/>
      <c r="L35" s="374"/>
      <c r="M35" s="374"/>
      <c r="N35" s="374"/>
      <c r="O35" s="375"/>
      <c r="P35" s="376">
        <f>IF(入力!G25="","",入力!G25)</f>
        <v>6</v>
      </c>
      <c r="Q35" s="377"/>
      <c r="R35" s="378"/>
      <c r="S35" s="379" t="str">
        <f>IF(入力!U25="","",入力!U25)</f>
        <v>男</v>
      </c>
      <c r="T35" s="371"/>
      <c r="U35" s="372"/>
      <c r="V35" s="380" t="str">
        <f>IF(入力!I25="","",入力!I25)</f>
        <v>品川区立浜川小学校</v>
      </c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2"/>
      <c r="AL35" s="379">
        <f>IF(入力!M25="","",入力!M25)</f>
        <v>519926471</v>
      </c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2"/>
      <c r="AY35" s="383">
        <f>IF(入力!P25="","",入力!P25)</f>
        <v>149</v>
      </c>
      <c r="AZ35" s="384"/>
      <c r="BA35" s="384"/>
      <c r="BB35" s="384"/>
      <c r="BC35" s="384"/>
      <c r="BD35" s="384"/>
      <c r="BE35" s="385"/>
    </row>
    <row r="36" spans="2:57" ht="20" customHeight="1">
      <c r="B36" s="360"/>
      <c r="C36" s="354"/>
      <c r="D36" s="355"/>
      <c r="E36" s="361" t="str">
        <f>IF(AND(入力!C26&lt;&gt;"",入力!E26&lt;&gt;""),入力!C26&amp;" "&amp;入力!E26,"")</f>
        <v>山際 一輝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9"/>
      <c r="P36" s="350"/>
      <c r="Q36" s="351"/>
      <c r="R36" s="352"/>
      <c r="S36" s="353"/>
      <c r="T36" s="354"/>
      <c r="U36" s="355"/>
      <c r="V36" s="356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8"/>
      <c r="AL36" s="353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5"/>
      <c r="AY36" s="344"/>
      <c r="AZ36" s="345"/>
      <c r="BA36" s="345"/>
      <c r="BB36" s="345"/>
      <c r="BC36" s="345"/>
      <c r="BD36" s="345"/>
      <c r="BE36" s="346"/>
    </row>
    <row r="37" spans="2:57" ht="11.5" customHeight="1">
      <c r="B37" s="359">
        <f>IF(入力!B27="","",入力!B27)</f>
        <v>2</v>
      </c>
      <c r="C37" s="333"/>
      <c r="D37" s="334"/>
      <c r="E37" s="365" t="str">
        <f>IF(AND(入力!C27&lt;&gt;"",入力!E27&lt;&gt;""),入力!C27&amp;" "&amp;入力!E27,"")</f>
        <v>サトウ コウダイ</v>
      </c>
      <c r="F37" s="366"/>
      <c r="G37" s="366"/>
      <c r="H37" s="366"/>
      <c r="I37" s="366"/>
      <c r="J37" s="366"/>
      <c r="K37" s="366"/>
      <c r="L37" s="366"/>
      <c r="M37" s="366"/>
      <c r="N37" s="366"/>
      <c r="O37" s="367"/>
      <c r="P37" s="326">
        <f>IF(入力!G27="","",入力!G27)</f>
        <v>5</v>
      </c>
      <c r="Q37" s="327"/>
      <c r="R37" s="328"/>
      <c r="S37" s="332" t="str">
        <f>IF(入力!U27="","",入力!U27)</f>
        <v>男</v>
      </c>
      <c r="T37" s="333"/>
      <c r="U37" s="334"/>
      <c r="V37" s="338" t="str">
        <f>IF(入力!I27="","",入力!I27)</f>
        <v>品川区立伊藤小学校</v>
      </c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40"/>
      <c r="AL37" s="332">
        <f>IF(入力!M27="","",入力!M27)</f>
        <v>519557231</v>
      </c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4"/>
      <c r="AY37" s="301">
        <f>IF(入力!P27="","",入力!P27)</f>
        <v>158</v>
      </c>
      <c r="AZ37" s="302"/>
      <c r="BA37" s="302"/>
      <c r="BB37" s="302"/>
      <c r="BC37" s="302"/>
      <c r="BD37" s="302"/>
      <c r="BE37" s="303"/>
    </row>
    <row r="38" spans="2:57" ht="20" customHeight="1">
      <c r="B38" s="360"/>
      <c r="C38" s="354"/>
      <c r="D38" s="355"/>
      <c r="E38" s="361" t="str">
        <f>IF(AND(入力!C28&lt;&gt;"",入力!E28&lt;&gt;""),入力!C28&amp;" "&amp;入力!E28,"")</f>
        <v>佐藤 広大</v>
      </c>
      <c r="F38" s="348"/>
      <c r="G38" s="348"/>
      <c r="H38" s="348"/>
      <c r="I38" s="348"/>
      <c r="J38" s="348"/>
      <c r="K38" s="348"/>
      <c r="L38" s="348"/>
      <c r="M38" s="348"/>
      <c r="N38" s="348"/>
      <c r="O38" s="349"/>
      <c r="P38" s="350"/>
      <c r="Q38" s="351"/>
      <c r="R38" s="352"/>
      <c r="S38" s="353"/>
      <c r="T38" s="354"/>
      <c r="U38" s="355"/>
      <c r="V38" s="356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8"/>
      <c r="AL38" s="353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5"/>
      <c r="AY38" s="344"/>
      <c r="AZ38" s="345"/>
      <c r="BA38" s="345"/>
      <c r="BB38" s="345"/>
      <c r="BC38" s="345"/>
      <c r="BD38" s="345"/>
      <c r="BE38" s="346"/>
    </row>
    <row r="39" spans="2:57" ht="11.5" customHeight="1">
      <c r="B39" s="359">
        <f>IF(入力!B29="","",入力!B29)</f>
        <v>3</v>
      </c>
      <c r="C39" s="333"/>
      <c r="D39" s="334"/>
      <c r="E39" s="362" t="str">
        <f>IF(AND(入力!C29&lt;&gt;"",入力!E29&lt;&gt;""),入力!C29&amp;" "&amp;入力!E29,"")</f>
        <v>ホリウチ フウカ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4"/>
      <c r="P39" s="326">
        <f>IF(入力!G29="","",入力!G29)</f>
        <v>6</v>
      </c>
      <c r="Q39" s="327"/>
      <c r="R39" s="328"/>
      <c r="S39" s="332" t="str">
        <f>IF(入力!U29="","",入力!U29)</f>
        <v>女</v>
      </c>
      <c r="T39" s="333"/>
      <c r="U39" s="334"/>
      <c r="V39" s="338" t="str">
        <f>IF(入力!I29="","",入力!I29)</f>
        <v>品川区立浜川小学校</v>
      </c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40"/>
      <c r="AL39" s="332">
        <f>IF(入力!M29="","",入力!M29)</f>
        <v>516563268</v>
      </c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4"/>
      <c r="AY39" s="301">
        <f>IF(入力!P29="","",入力!P29)</f>
        <v>150</v>
      </c>
      <c r="AZ39" s="302"/>
      <c r="BA39" s="302"/>
      <c r="BB39" s="302"/>
      <c r="BC39" s="302"/>
      <c r="BD39" s="302"/>
      <c r="BE39" s="303"/>
    </row>
    <row r="40" spans="2:57" ht="20" customHeight="1">
      <c r="B40" s="360"/>
      <c r="C40" s="354"/>
      <c r="D40" s="355"/>
      <c r="E40" s="347" t="str">
        <f>IF(AND(入力!C30&lt;&gt;"",入力!E30&lt;&gt;""),入力!C30&amp;" "&amp;入力!E30,"")</f>
        <v>堀内 ふうか</v>
      </c>
      <c r="F40" s="348"/>
      <c r="G40" s="348"/>
      <c r="H40" s="348"/>
      <c r="I40" s="348"/>
      <c r="J40" s="348"/>
      <c r="K40" s="348"/>
      <c r="L40" s="348"/>
      <c r="M40" s="348"/>
      <c r="N40" s="348"/>
      <c r="O40" s="349"/>
      <c r="P40" s="350"/>
      <c r="Q40" s="351"/>
      <c r="R40" s="352"/>
      <c r="S40" s="353"/>
      <c r="T40" s="354"/>
      <c r="U40" s="355"/>
      <c r="V40" s="356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8"/>
      <c r="AL40" s="353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5"/>
      <c r="AY40" s="344"/>
      <c r="AZ40" s="345"/>
      <c r="BA40" s="345"/>
      <c r="BB40" s="345"/>
      <c r="BC40" s="345"/>
      <c r="BD40" s="345"/>
      <c r="BE40" s="346"/>
    </row>
    <row r="41" spans="2:57" ht="11.5" customHeight="1">
      <c r="B41" s="359">
        <f>IF(入力!B31="","",入力!B31)</f>
        <v>4</v>
      </c>
      <c r="C41" s="333"/>
      <c r="D41" s="334"/>
      <c r="E41" s="323" t="str">
        <f>IF(AND(入力!C31&lt;&gt;"",入力!E31&lt;&gt;""),入力!C31&amp;" "&amp;入力!E31,"")</f>
        <v>ヒラノ ユウセイ</v>
      </c>
      <c r="F41" s="324"/>
      <c r="G41" s="324"/>
      <c r="H41" s="324"/>
      <c r="I41" s="324"/>
      <c r="J41" s="324"/>
      <c r="K41" s="324"/>
      <c r="L41" s="324"/>
      <c r="M41" s="324"/>
      <c r="N41" s="324"/>
      <c r="O41" s="325"/>
      <c r="P41" s="326">
        <f>IF(入力!G31="","",入力!G31)</f>
        <v>6</v>
      </c>
      <c r="Q41" s="327"/>
      <c r="R41" s="328"/>
      <c r="S41" s="332" t="str">
        <f>IF(入力!U31="","",入力!U31)</f>
        <v>男</v>
      </c>
      <c r="T41" s="333"/>
      <c r="U41" s="334"/>
      <c r="V41" s="338" t="str">
        <f>IF(入力!I31="","",入力!I31)</f>
        <v>川崎市立宮内小学校</v>
      </c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40"/>
      <c r="AL41" s="332">
        <f>IF(入力!M31="","",入力!M31)</f>
        <v>519564536</v>
      </c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4"/>
      <c r="AY41" s="301">
        <f>IF(入力!P31="","",入力!P31)</f>
        <v>135</v>
      </c>
      <c r="AZ41" s="302"/>
      <c r="BA41" s="302"/>
      <c r="BB41" s="302"/>
      <c r="BC41" s="302"/>
      <c r="BD41" s="302"/>
      <c r="BE41" s="303"/>
    </row>
    <row r="42" spans="2:57" ht="20" customHeight="1">
      <c r="B42" s="360"/>
      <c r="C42" s="354"/>
      <c r="D42" s="355"/>
      <c r="E42" s="347" t="str">
        <f>IF(AND(入力!C32&lt;&gt;"",入力!E32&lt;&gt;""),入力!C32&amp;" "&amp;入力!E32,"")</f>
        <v>平野 悠惺</v>
      </c>
      <c r="F42" s="348"/>
      <c r="G42" s="348"/>
      <c r="H42" s="348"/>
      <c r="I42" s="348"/>
      <c r="J42" s="348"/>
      <c r="K42" s="348"/>
      <c r="L42" s="348"/>
      <c r="M42" s="348"/>
      <c r="N42" s="348"/>
      <c r="O42" s="349"/>
      <c r="P42" s="350"/>
      <c r="Q42" s="351"/>
      <c r="R42" s="352"/>
      <c r="S42" s="353"/>
      <c r="T42" s="354"/>
      <c r="U42" s="355"/>
      <c r="V42" s="356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8"/>
      <c r="AL42" s="353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5"/>
      <c r="AY42" s="344"/>
      <c r="AZ42" s="345"/>
      <c r="BA42" s="345"/>
      <c r="BB42" s="345"/>
      <c r="BC42" s="345"/>
      <c r="BD42" s="345"/>
      <c r="BE42" s="346"/>
    </row>
    <row r="43" spans="2:57" ht="11.5" customHeight="1">
      <c r="B43" s="359">
        <f>IF(入力!B33="","",入力!B33)</f>
        <v>5</v>
      </c>
      <c r="C43" s="333"/>
      <c r="D43" s="334"/>
      <c r="E43" s="323" t="str">
        <f>IF(AND(入力!C33&lt;&gt;"",入力!E33&lt;&gt;""),入力!C33&amp;" "&amp;入力!E33,"")</f>
        <v>フクモト ハヤト</v>
      </c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>
        <f>IF(入力!G33="","",入力!G33)</f>
        <v>6</v>
      </c>
      <c r="Q43" s="327"/>
      <c r="R43" s="328"/>
      <c r="S43" s="332" t="str">
        <f>IF(入力!U33="","",入力!U33)</f>
        <v>男</v>
      </c>
      <c r="T43" s="333"/>
      <c r="U43" s="334"/>
      <c r="V43" s="338" t="str">
        <f>IF(入力!I33="","",入力!I33)</f>
        <v>品川区立台場小学校</v>
      </c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40"/>
      <c r="AL43" s="332">
        <f>IF(入力!M33="","",入力!M33)</f>
        <v>521879468</v>
      </c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4"/>
      <c r="AY43" s="301">
        <f>IF(入力!P33="","",入力!P33)</f>
        <v>150</v>
      </c>
      <c r="AZ43" s="302"/>
      <c r="BA43" s="302"/>
      <c r="BB43" s="302"/>
      <c r="BC43" s="302"/>
      <c r="BD43" s="302"/>
      <c r="BE43" s="303"/>
    </row>
    <row r="44" spans="2:57" ht="20" customHeight="1">
      <c r="B44" s="360"/>
      <c r="C44" s="354"/>
      <c r="D44" s="355"/>
      <c r="E44" s="347" t="str">
        <f>IF(AND(入力!C34&lt;&gt;"",入力!E34&lt;&gt;""),入力!C34&amp;" "&amp;入力!E34,"")</f>
        <v>福元 隼人</v>
      </c>
      <c r="F44" s="348"/>
      <c r="G44" s="348"/>
      <c r="H44" s="348"/>
      <c r="I44" s="348"/>
      <c r="J44" s="348"/>
      <c r="K44" s="348"/>
      <c r="L44" s="348"/>
      <c r="M44" s="348"/>
      <c r="N44" s="348"/>
      <c r="O44" s="349"/>
      <c r="P44" s="350"/>
      <c r="Q44" s="351"/>
      <c r="R44" s="352"/>
      <c r="S44" s="353"/>
      <c r="T44" s="354"/>
      <c r="U44" s="355"/>
      <c r="V44" s="356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8"/>
      <c r="AL44" s="353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5"/>
      <c r="AY44" s="344"/>
      <c r="AZ44" s="345"/>
      <c r="BA44" s="345"/>
      <c r="BB44" s="345"/>
      <c r="BC44" s="345"/>
      <c r="BD44" s="345"/>
      <c r="BE44" s="346"/>
    </row>
    <row r="45" spans="2:57" ht="11.5" customHeight="1">
      <c r="B45" s="359">
        <f>IF(入力!B35="","",入力!B35)</f>
        <v>6</v>
      </c>
      <c r="C45" s="333"/>
      <c r="D45" s="334"/>
      <c r="E45" s="323" t="str">
        <f>IF(AND(入力!C35&lt;&gt;"",入力!E35&lt;&gt;""),入力!C35&amp;" "&amp;入力!E35,"")</f>
        <v>スズキ アンリ</v>
      </c>
      <c r="F45" s="324"/>
      <c r="G45" s="324"/>
      <c r="H45" s="324"/>
      <c r="I45" s="324"/>
      <c r="J45" s="324"/>
      <c r="K45" s="324"/>
      <c r="L45" s="324"/>
      <c r="M45" s="324"/>
      <c r="N45" s="324"/>
      <c r="O45" s="325"/>
      <c r="P45" s="326">
        <f>IF(入力!G35="","",入力!G35)</f>
        <v>5</v>
      </c>
      <c r="Q45" s="327"/>
      <c r="R45" s="328"/>
      <c r="S45" s="332" t="str">
        <f>IF(入力!U35="","",入力!U35)</f>
        <v>女</v>
      </c>
      <c r="T45" s="333"/>
      <c r="U45" s="334"/>
      <c r="V45" s="338" t="str">
        <f>IF(入力!I35="","",入力!I35)</f>
        <v>品川区立浅間台小学校</v>
      </c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40"/>
      <c r="AL45" s="332">
        <f>IF(入力!M35="","",入力!M35)</f>
        <v>519550966</v>
      </c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4"/>
      <c r="AY45" s="301">
        <f>IF(入力!P35="","",入力!P35)</f>
        <v>152</v>
      </c>
      <c r="AZ45" s="302"/>
      <c r="BA45" s="302"/>
      <c r="BB45" s="302"/>
      <c r="BC45" s="302"/>
      <c r="BD45" s="302"/>
      <c r="BE45" s="303"/>
    </row>
    <row r="46" spans="2:57" ht="20" customHeight="1">
      <c r="B46" s="360"/>
      <c r="C46" s="354"/>
      <c r="D46" s="355"/>
      <c r="E46" s="347" t="str">
        <f>IF(AND(入力!C36&lt;&gt;"",入力!E36&lt;&gt;""),入力!C36&amp;" "&amp;入力!E36,"")</f>
        <v>鈴木 杏梨</v>
      </c>
      <c r="F46" s="348"/>
      <c r="G46" s="348"/>
      <c r="H46" s="348"/>
      <c r="I46" s="348"/>
      <c r="J46" s="348"/>
      <c r="K46" s="348"/>
      <c r="L46" s="348"/>
      <c r="M46" s="348"/>
      <c r="N46" s="348"/>
      <c r="O46" s="349"/>
      <c r="P46" s="350"/>
      <c r="Q46" s="351"/>
      <c r="R46" s="352"/>
      <c r="S46" s="353"/>
      <c r="T46" s="354"/>
      <c r="U46" s="355"/>
      <c r="V46" s="356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8"/>
      <c r="AL46" s="353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5"/>
      <c r="AY46" s="344"/>
      <c r="AZ46" s="345"/>
      <c r="BA46" s="345"/>
      <c r="BB46" s="345"/>
      <c r="BC46" s="345"/>
      <c r="BD46" s="345"/>
      <c r="BE46" s="346"/>
    </row>
    <row r="47" spans="2:57" ht="11.5" customHeight="1">
      <c r="B47" s="359">
        <f>IF(入力!B37="","",入力!B37)</f>
        <v>7</v>
      </c>
      <c r="C47" s="333"/>
      <c r="D47" s="334"/>
      <c r="E47" s="323" t="str">
        <f>IF(AND(入力!C37&lt;&gt;"",入力!E37&lt;&gt;""),入力!C37&amp;" "&amp;入力!E37,"")</f>
        <v>オオクボ アヤネ　</v>
      </c>
      <c r="F47" s="324"/>
      <c r="G47" s="324"/>
      <c r="H47" s="324"/>
      <c r="I47" s="324"/>
      <c r="J47" s="324"/>
      <c r="K47" s="324"/>
      <c r="L47" s="324"/>
      <c r="M47" s="324"/>
      <c r="N47" s="324"/>
      <c r="O47" s="325"/>
      <c r="P47" s="326">
        <f>IF(入力!G37="","",入力!G37)</f>
        <v>5</v>
      </c>
      <c r="Q47" s="327"/>
      <c r="R47" s="328"/>
      <c r="S47" s="332" t="str">
        <f>IF(入力!U37="","",入力!U37)</f>
        <v>女</v>
      </c>
      <c r="T47" s="333"/>
      <c r="U47" s="334"/>
      <c r="V47" s="338" t="str">
        <f>IF(入力!I37="","",入力!I37)</f>
        <v>品川区立浅間台小学校</v>
      </c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40"/>
      <c r="AL47" s="332">
        <f>IF(入力!M37="","",入力!M37)</f>
        <v>522653272</v>
      </c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4"/>
      <c r="AY47" s="301">
        <f>IF(入力!P37="","",入力!P37)</f>
        <v>137</v>
      </c>
      <c r="AZ47" s="302"/>
      <c r="BA47" s="302"/>
      <c r="BB47" s="302"/>
      <c r="BC47" s="302"/>
      <c r="BD47" s="302"/>
      <c r="BE47" s="303"/>
    </row>
    <row r="48" spans="2:57" ht="20" customHeight="1">
      <c r="B48" s="360"/>
      <c r="C48" s="354"/>
      <c r="D48" s="355"/>
      <c r="E48" s="347" t="str">
        <f>IF(AND(入力!C38&lt;&gt;"",入力!E38&lt;&gt;""),入力!C38&amp;" "&amp;入力!E38,"")</f>
        <v>大久保 歩音</v>
      </c>
      <c r="F48" s="348"/>
      <c r="G48" s="348"/>
      <c r="H48" s="348"/>
      <c r="I48" s="348"/>
      <c r="J48" s="348"/>
      <c r="K48" s="348"/>
      <c r="L48" s="348"/>
      <c r="M48" s="348"/>
      <c r="N48" s="348"/>
      <c r="O48" s="349"/>
      <c r="P48" s="350"/>
      <c r="Q48" s="351"/>
      <c r="R48" s="352"/>
      <c r="S48" s="353"/>
      <c r="T48" s="354"/>
      <c r="U48" s="355"/>
      <c r="V48" s="356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8"/>
      <c r="AL48" s="353"/>
      <c r="AM48" s="354"/>
      <c r="AN48" s="354"/>
      <c r="AO48" s="354"/>
      <c r="AP48" s="354"/>
      <c r="AQ48" s="354"/>
      <c r="AR48" s="354"/>
      <c r="AS48" s="354"/>
      <c r="AT48" s="354"/>
      <c r="AU48" s="354"/>
      <c r="AV48" s="354"/>
      <c r="AW48" s="354"/>
      <c r="AX48" s="355"/>
      <c r="AY48" s="344"/>
      <c r="AZ48" s="345"/>
      <c r="BA48" s="345"/>
      <c r="BB48" s="345"/>
      <c r="BC48" s="345"/>
      <c r="BD48" s="345"/>
      <c r="BE48" s="346"/>
    </row>
    <row r="49" spans="2:57" ht="11.5" customHeight="1">
      <c r="B49" s="359">
        <f>IF(入力!B39="","",入力!B39)</f>
        <v>8</v>
      </c>
      <c r="C49" s="333"/>
      <c r="D49" s="334"/>
      <c r="E49" s="323" t="str">
        <f>IF(AND(入力!C39&lt;&gt;"",入力!E39&lt;&gt;""),入力!C39&amp;" "&amp;入力!E39,"")</f>
        <v>マチダ マオ</v>
      </c>
      <c r="F49" s="324"/>
      <c r="G49" s="324"/>
      <c r="H49" s="324"/>
      <c r="I49" s="324"/>
      <c r="J49" s="324"/>
      <c r="K49" s="324"/>
      <c r="L49" s="324"/>
      <c r="M49" s="324"/>
      <c r="N49" s="324"/>
      <c r="O49" s="325"/>
      <c r="P49" s="326">
        <f>IF(入力!G39="","",入力!G39)</f>
        <v>5</v>
      </c>
      <c r="Q49" s="327"/>
      <c r="R49" s="328"/>
      <c r="S49" s="332" t="str">
        <f>IF(入力!U39="","",入力!U39)</f>
        <v>女</v>
      </c>
      <c r="T49" s="333"/>
      <c r="U49" s="334"/>
      <c r="V49" s="338" t="str">
        <f>IF(入力!I39="","",入力!I39)</f>
        <v>品川区立浅間台小学校</v>
      </c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40"/>
      <c r="AL49" s="332">
        <f>IF(入力!M39="","",入力!M39)</f>
        <v>521885278</v>
      </c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4"/>
      <c r="AY49" s="301">
        <f>IF(入力!P39="","",入力!P39)</f>
        <v>146</v>
      </c>
      <c r="AZ49" s="302"/>
      <c r="BA49" s="302"/>
      <c r="BB49" s="302"/>
      <c r="BC49" s="302"/>
      <c r="BD49" s="302"/>
      <c r="BE49" s="303"/>
    </row>
    <row r="50" spans="2:57" ht="20" customHeight="1">
      <c r="B50" s="360"/>
      <c r="C50" s="354"/>
      <c r="D50" s="355"/>
      <c r="E50" s="347" t="str">
        <f>IF(AND(入力!C40&lt;&gt;"",入力!E40&lt;&gt;""),入力!C40&amp;" "&amp;入力!E40,"")</f>
        <v>町田 麻緒</v>
      </c>
      <c r="F50" s="348"/>
      <c r="G50" s="348"/>
      <c r="H50" s="348"/>
      <c r="I50" s="348"/>
      <c r="J50" s="348"/>
      <c r="K50" s="348"/>
      <c r="L50" s="348"/>
      <c r="M50" s="348"/>
      <c r="N50" s="348"/>
      <c r="O50" s="349"/>
      <c r="P50" s="350"/>
      <c r="Q50" s="351"/>
      <c r="R50" s="352"/>
      <c r="S50" s="353"/>
      <c r="T50" s="354"/>
      <c r="U50" s="355"/>
      <c r="V50" s="356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8"/>
      <c r="AL50" s="353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  <c r="AY50" s="344"/>
      <c r="AZ50" s="345"/>
      <c r="BA50" s="345"/>
      <c r="BB50" s="345"/>
      <c r="BC50" s="345"/>
      <c r="BD50" s="345"/>
      <c r="BE50" s="346"/>
    </row>
    <row r="51" spans="2:57" ht="11.5" customHeight="1">
      <c r="B51" s="359">
        <f>IF(入力!B41="","",入力!B41)</f>
        <v>9</v>
      </c>
      <c r="C51" s="333"/>
      <c r="D51" s="334"/>
      <c r="E51" s="323" t="str">
        <f>IF(AND(入力!C41&lt;&gt;"",入力!E41&lt;&gt;""),入力!C41&amp;" "&amp;入力!E41,"")</f>
        <v>ゴトウ リュウタ</v>
      </c>
      <c r="F51" s="324"/>
      <c r="G51" s="324"/>
      <c r="H51" s="324"/>
      <c r="I51" s="324"/>
      <c r="J51" s="324"/>
      <c r="K51" s="324"/>
      <c r="L51" s="324"/>
      <c r="M51" s="324"/>
      <c r="N51" s="324"/>
      <c r="O51" s="325"/>
      <c r="P51" s="326">
        <f>IF(入力!G41="","",入力!G41)</f>
        <v>5</v>
      </c>
      <c r="Q51" s="327"/>
      <c r="R51" s="328"/>
      <c r="S51" s="332" t="str">
        <f>IF(入力!U41="","",入力!U41)</f>
        <v>男</v>
      </c>
      <c r="T51" s="333"/>
      <c r="U51" s="334"/>
      <c r="V51" s="338" t="str">
        <f>IF(入力!I41="","",入力!I41)</f>
        <v>品川区立浅間台小学校</v>
      </c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40"/>
      <c r="AL51" s="332">
        <f>IF(入力!M41="","",入力!M41)</f>
        <v>521931913</v>
      </c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4"/>
      <c r="AY51" s="301">
        <f>IF(入力!P41="","",入力!P41)</f>
        <v>147</v>
      </c>
      <c r="AZ51" s="302"/>
      <c r="BA51" s="302"/>
      <c r="BB51" s="302"/>
      <c r="BC51" s="302"/>
      <c r="BD51" s="302"/>
      <c r="BE51" s="303"/>
    </row>
    <row r="52" spans="2:57" ht="20" customHeight="1">
      <c r="B52" s="360"/>
      <c r="C52" s="354"/>
      <c r="D52" s="355"/>
      <c r="E52" s="347" t="str">
        <f>IF(AND(入力!C42&lt;&gt;"",入力!E42&lt;&gt;""),入力!C42&amp;" "&amp;入力!E42,"")</f>
        <v>後藤 琉太</v>
      </c>
      <c r="F52" s="348"/>
      <c r="G52" s="348"/>
      <c r="H52" s="348"/>
      <c r="I52" s="348"/>
      <c r="J52" s="348"/>
      <c r="K52" s="348"/>
      <c r="L52" s="348"/>
      <c r="M52" s="348"/>
      <c r="N52" s="348"/>
      <c r="O52" s="349"/>
      <c r="P52" s="350"/>
      <c r="Q52" s="351"/>
      <c r="R52" s="352"/>
      <c r="S52" s="353"/>
      <c r="T52" s="354"/>
      <c r="U52" s="355"/>
      <c r="V52" s="356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8"/>
      <c r="AL52" s="353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5"/>
      <c r="AY52" s="344"/>
      <c r="AZ52" s="345"/>
      <c r="BA52" s="345"/>
      <c r="BB52" s="345"/>
      <c r="BC52" s="345"/>
      <c r="BD52" s="345"/>
      <c r="BE52" s="346"/>
    </row>
    <row r="53" spans="2:57" ht="11.5" customHeight="1">
      <c r="B53" s="359">
        <f>IF(入力!B43="","",入力!B43)</f>
        <v>10</v>
      </c>
      <c r="C53" s="333"/>
      <c r="D53" s="334"/>
      <c r="E53" s="323" t="str">
        <f>IF(AND(入力!C43&lt;&gt;"",入力!E43&lt;&gt;""),入力!C43&amp;" "&amp;入力!E43,"")</f>
        <v>シカワ エフ</v>
      </c>
      <c r="F53" s="324"/>
      <c r="G53" s="324"/>
      <c r="H53" s="324"/>
      <c r="I53" s="324"/>
      <c r="J53" s="324"/>
      <c r="K53" s="324"/>
      <c r="L53" s="324"/>
      <c r="M53" s="324"/>
      <c r="N53" s="324"/>
      <c r="O53" s="325"/>
      <c r="P53" s="326">
        <f>IF(入力!G43="","",入力!G43)</f>
        <v>5</v>
      </c>
      <c r="Q53" s="327"/>
      <c r="R53" s="328"/>
      <c r="S53" s="332" t="str">
        <f>IF(入力!U43="","",入力!U43)</f>
        <v>女</v>
      </c>
      <c r="T53" s="333"/>
      <c r="U53" s="334"/>
      <c r="V53" s="338" t="str">
        <f>IF(入力!I43="","",入力!I43)</f>
        <v>品川区立浅間台小学校</v>
      </c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39"/>
      <c r="AJ53" s="339"/>
      <c r="AK53" s="340"/>
      <c r="AL53" s="332">
        <f>IF(入力!M43="","",入力!M43)</f>
        <v>519550959</v>
      </c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4"/>
      <c r="AY53" s="301">
        <f>IF(入力!P43="","",入力!P43)</f>
        <v>163</v>
      </c>
      <c r="AZ53" s="302"/>
      <c r="BA53" s="302"/>
      <c r="BB53" s="302"/>
      <c r="BC53" s="302"/>
      <c r="BD53" s="302"/>
      <c r="BE53" s="303"/>
    </row>
    <row r="54" spans="2:57" ht="20" customHeight="1">
      <c r="B54" s="360"/>
      <c r="C54" s="354"/>
      <c r="D54" s="355"/>
      <c r="E54" s="347" t="str">
        <f>IF(AND(入力!C44&lt;&gt;"",入力!E44&lt;&gt;""),入力!C44&amp;" "&amp;入力!E44,"")</f>
        <v>志川 榮冨</v>
      </c>
      <c r="F54" s="348"/>
      <c r="G54" s="348"/>
      <c r="H54" s="348"/>
      <c r="I54" s="348"/>
      <c r="J54" s="348"/>
      <c r="K54" s="348"/>
      <c r="L54" s="348"/>
      <c r="M54" s="348"/>
      <c r="N54" s="348"/>
      <c r="O54" s="349"/>
      <c r="P54" s="350"/>
      <c r="Q54" s="351"/>
      <c r="R54" s="352"/>
      <c r="S54" s="353"/>
      <c r="T54" s="354"/>
      <c r="U54" s="355"/>
      <c r="V54" s="356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8"/>
      <c r="AL54" s="353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54"/>
      <c r="AX54" s="355"/>
      <c r="AY54" s="344"/>
      <c r="AZ54" s="345"/>
      <c r="BA54" s="345"/>
      <c r="BB54" s="345"/>
      <c r="BC54" s="345"/>
      <c r="BD54" s="345"/>
      <c r="BE54" s="346"/>
    </row>
    <row r="55" spans="2:57" ht="11.5" customHeight="1">
      <c r="B55" s="359">
        <f>IF(入力!B45="","",入力!B45)</f>
        <v>11</v>
      </c>
      <c r="C55" s="333"/>
      <c r="D55" s="334"/>
      <c r="E55" s="323" t="str">
        <f>IF(AND(入力!C45&lt;&gt;"",入力!E45&lt;&gt;""),入力!C45&amp;" "&amp;入力!E45,"")</f>
        <v>ナガヤマ エミ</v>
      </c>
      <c r="F55" s="324"/>
      <c r="G55" s="324"/>
      <c r="H55" s="324"/>
      <c r="I55" s="324"/>
      <c r="J55" s="324"/>
      <c r="K55" s="324"/>
      <c r="L55" s="324"/>
      <c r="M55" s="324"/>
      <c r="N55" s="324"/>
      <c r="O55" s="325"/>
      <c r="P55" s="326">
        <f>IF(入力!G45="","",入力!G45)</f>
        <v>5</v>
      </c>
      <c r="Q55" s="327"/>
      <c r="R55" s="328"/>
      <c r="S55" s="332" t="str">
        <f>IF(入力!U45="","",入力!U45)</f>
        <v>女</v>
      </c>
      <c r="T55" s="333"/>
      <c r="U55" s="334"/>
      <c r="V55" s="338" t="str">
        <f>IF(入力!I45="","",入力!I45)</f>
        <v>品川区立台場小学校</v>
      </c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40"/>
      <c r="AL55" s="332">
        <f>IF(入力!M45="","",入力!M45)</f>
        <v>522652930</v>
      </c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4"/>
      <c r="AY55" s="301">
        <f>IF(入力!P45="","",入力!P45)</f>
        <v>145</v>
      </c>
      <c r="AZ55" s="302"/>
      <c r="BA55" s="302"/>
      <c r="BB55" s="302"/>
      <c r="BC55" s="302"/>
      <c r="BD55" s="302"/>
      <c r="BE55" s="303"/>
    </row>
    <row r="56" spans="2:57" ht="20" customHeight="1">
      <c r="B56" s="360"/>
      <c r="C56" s="354"/>
      <c r="D56" s="355"/>
      <c r="E56" s="347" t="str">
        <f>IF(AND(入力!C46&lt;&gt;"",入力!E46&lt;&gt;""),入力!C46&amp;" "&amp;入力!E46,"")</f>
        <v>永山 笑美</v>
      </c>
      <c r="F56" s="348"/>
      <c r="G56" s="348"/>
      <c r="H56" s="348"/>
      <c r="I56" s="348"/>
      <c r="J56" s="348"/>
      <c r="K56" s="348"/>
      <c r="L56" s="348"/>
      <c r="M56" s="348"/>
      <c r="N56" s="348"/>
      <c r="O56" s="349"/>
      <c r="P56" s="350"/>
      <c r="Q56" s="351"/>
      <c r="R56" s="352"/>
      <c r="S56" s="353"/>
      <c r="T56" s="354"/>
      <c r="U56" s="355"/>
      <c r="V56" s="356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8"/>
      <c r="AL56" s="353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5"/>
      <c r="AY56" s="344"/>
      <c r="AZ56" s="345"/>
      <c r="BA56" s="345"/>
      <c r="BB56" s="345"/>
      <c r="BC56" s="345"/>
      <c r="BD56" s="345"/>
      <c r="BE56" s="346"/>
    </row>
    <row r="57" spans="2:57" ht="11.5" customHeight="1">
      <c r="B57" s="317">
        <f>IF(入力!B47="","",入力!B47)</f>
        <v>12</v>
      </c>
      <c r="C57" s="318"/>
      <c r="D57" s="319"/>
      <c r="E57" s="323" t="str">
        <f>IF(AND(入力!C47&lt;&gt;"",入力!E47&lt;&gt;""),入力!C47&amp;" "&amp;入力!E47,"")</f>
        <v>オヌキ ホマレ</v>
      </c>
      <c r="F57" s="324"/>
      <c r="G57" s="324"/>
      <c r="H57" s="324"/>
      <c r="I57" s="324"/>
      <c r="J57" s="324"/>
      <c r="K57" s="324"/>
      <c r="L57" s="324"/>
      <c r="M57" s="324"/>
      <c r="N57" s="324"/>
      <c r="O57" s="325"/>
      <c r="P57" s="326">
        <f>IF(入力!G47="","",入力!G47)</f>
        <v>5</v>
      </c>
      <c r="Q57" s="327"/>
      <c r="R57" s="328"/>
      <c r="S57" s="332" t="str">
        <f>IF(入力!U47="","",入力!U47)</f>
        <v>女</v>
      </c>
      <c r="T57" s="333"/>
      <c r="U57" s="334"/>
      <c r="V57" s="338" t="str">
        <f>IF(入力!I47="","",入力!I47)</f>
        <v>品川区立台場小学校</v>
      </c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40"/>
      <c r="AL57" s="332">
        <f>IF(入力!M47="","",入力!M47)</f>
        <v>522772867</v>
      </c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4"/>
      <c r="AY57" s="301">
        <f>IF(入力!P47="","",入力!P47)</f>
        <v>154</v>
      </c>
      <c r="AZ57" s="302"/>
      <c r="BA57" s="302"/>
      <c r="BB57" s="302"/>
      <c r="BC57" s="302"/>
      <c r="BD57" s="302"/>
      <c r="BE57" s="303"/>
    </row>
    <row r="58" spans="2:57" ht="20" customHeight="1">
      <c r="B58" s="317"/>
      <c r="C58" s="318"/>
      <c r="D58" s="319"/>
      <c r="E58" s="347" t="str">
        <f>IF(AND(入力!C48&lt;&gt;"",入力!E48&lt;&gt;""),入力!C48&amp;" "&amp;入力!E48,"")</f>
        <v>小貫 帆稀</v>
      </c>
      <c r="F58" s="348"/>
      <c r="G58" s="348"/>
      <c r="H58" s="348"/>
      <c r="I58" s="348"/>
      <c r="J58" s="348"/>
      <c r="K58" s="348"/>
      <c r="L58" s="348"/>
      <c r="M58" s="348"/>
      <c r="N58" s="348"/>
      <c r="O58" s="349"/>
      <c r="P58" s="350"/>
      <c r="Q58" s="351"/>
      <c r="R58" s="352"/>
      <c r="S58" s="353"/>
      <c r="T58" s="354"/>
      <c r="U58" s="355"/>
      <c r="V58" s="356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8"/>
      <c r="AL58" s="353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5"/>
      <c r="AY58" s="344"/>
      <c r="AZ58" s="345"/>
      <c r="BA58" s="345"/>
      <c r="BB58" s="345"/>
      <c r="BC58" s="345"/>
      <c r="BD58" s="345"/>
      <c r="BE58" s="346"/>
    </row>
    <row r="59" spans="2:57" ht="11.5" customHeight="1">
      <c r="B59" s="317">
        <f>IF(入力!B49="","",入力!B49)</f>
        <v>13</v>
      </c>
      <c r="C59" s="318"/>
      <c r="D59" s="319"/>
      <c r="E59" s="323" t="str">
        <f>IF(AND(入力!C49&lt;&gt;"",入力!E49&lt;&gt;""),入力!C49&amp;" "&amp;入力!E49,"")</f>
        <v>ミヤザキ リオン</v>
      </c>
      <c r="F59" s="324"/>
      <c r="G59" s="324"/>
      <c r="H59" s="324"/>
      <c r="I59" s="324"/>
      <c r="J59" s="324"/>
      <c r="K59" s="324"/>
      <c r="L59" s="324"/>
      <c r="M59" s="324"/>
      <c r="N59" s="324"/>
      <c r="O59" s="325"/>
      <c r="P59" s="326">
        <f>IF(入力!G49="","",入力!G49)</f>
        <v>5</v>
      </c>
      <c r="Q59" s="327"/>
      <c r="R59" s="328"/>
      <c r="S59" s="332" t="str">
        <f>IF(入力!U49="","",入力!U49)</f>
        <v>女</v>
      </c>
      <c r="T59" s="333"/>
      <c r="U59" s="334"/>
      <c r="V59" s="338" t="str">
        <f>IF(入力!I49="","",入力!I49)</f>
        <v>品川区立台場小学校</v>
      </c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40"/>
      <c r="AL59" s="332">
        <f>IF(入力!M49="","",入力!M49)</f>
        <v>522652954</v>
      </c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334"/>
      <c r="AY59" s="301">
        <f>IF(入力!P49="","",入力!P49)</f>
        <v>150</v>
      </c>
      <c r="AZ59" s="302"/>
      <c r="BA59" s="302"/>
      <c r="BB59" s="302"/>
      <c r="BC59" s="302"/>
      <c r="BD59" s="302"/>
      <c r="BE59" s="303"/>
    </row>
    <row r="60" spans="2:57" ht="20" customHeight="1">
      <c r="B60" s="317"/>
      <c r="C60" s="318"/>
      <c r="D60" s="319"/>
      <c r="E60" s="347" t="str">
        <f>IF(AND(入力!C50&lt;&gt;"",入力!E50&lt;&gt;""),入力!C50&amp;" "&amp;入力!E50,"")</f>
        <v>宮崎 莉音</v>
      </c>
      <c r="F60" s="348"/>
      <c r="G60" s="348"/>
      <c r="H60" s="348"/>
      <c r="I60" s="348"/>
      <c r="J60" s="348"/>
      <c r="K60" s="348"/>
      <c r="L60" s="348"/>
      <c r="M60" s="348"/>
      <c r="N60" s="348"/>
      <c r="O60" s="349"/>
      <c r="P60" s="350"/>
      <c r="Q60" s="351"/>
      <c r="R60" s="352"/>
      <c r="S60" s="353"/>
      <c r="T60" s="354"/>
      <c r="U60" s="355"/>
      <c r="V60" s="356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8"/>
      <c r="AL60" s="353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54"/>
      <c r="AX60" s="355"/>
      <c r="AY60" s="344"/>
      <c r="AZ60" s="345"/>
      <c r="BA60" s="345"/>
      <c r="BB60" s="345"/>
      <c r="BC60" s="345"/>
      <c r="BD60" s="345"/>
      <c r="BE60" s="346"/>
    </row>
    <row r="61" spans="2:57" ht="11.5" customHeight="1">
      <c r="B61" s="317">
        <f>IF(入力!B51="","",入力!B51)</f>
        <v>14</v>
      </c>
      <c r="C61" s="318"/>
      <c r="D61" s="319"/>
      <c r="E61" s="323" t="str">
        <f>IF(AND(入力!C51&lt;&gt;"",入力!E51&lt;&gt;""),入力!C51&amp;" "&amp;入力!E51,"")</f>
        <v/>
      </c>
      <c r="F61" s="324"/>
      <c r="G61" s="324"/>
      <c r="H61" s="324"/>
      <c r="I61" s="324"/>
      <c r="J61" s="324"/>
      <c r="K61" s="324"/>
      <c r="L61" s="324"/>
      <c r="M61" s="324"/>
      <c r="N61" s="324"/>
      <c r="O61" s="325"/>
      <c r="P61" s="326" t="str">
        <f>IF(入力!G51="","",入力!G51)</f>
        <v/>
      </c>
      <c r="Q61" s="327"/>
      <c r="R61" s="328"/>
      <c r="S61" s="332" t="str">
        <f>IF(入力!U51="","",入力!U51)</f>
        <v/>
      </c>
      <c r="T61" s="333"/>
      <c r="U61" s="334"/>
      <c r="V61" s="338" t="str">
        <f>IF(入力!I51="","",入力!I51)</f>
        <v/>
      </c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40"/>
      <c r="AL61" s="332" t="str">
        <f>IF(入力!M51="","",入力!M51)</f>
        <v/>
      </c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4"/>
      <c r="AY61" s="301" t="str">
        <f>IF(入力!P51="","",入力!P51)</f>
        <v/>
      </c>
      <c r="AZ61" s="302"/>
      <c r="BA61" s="302"/>
      <c r="BB61" s="302"/>
      <c r="BC61" s="302"/>
      <c r="BD61" s="302"/>
      <c r="BE61" s="303"/>
    </row>
    <row r="62" spans="2:57" ht="20" customHeight="1" thickBot="1">
      <c r="B62" s="320"/>
      <c r="C62" s="321"/>
      <c r="D62" s="322"/>
      <c r="E62" s="307" t="str">
        <f>IF(AND(入力!C52&lt;&gt;"",入力!E52&lt;&gt;""),入力!C52&amp;" "&amp;入力!E52,"")</f>
        <v/>
      </c>
      <c r="F62" s="308"/>
      <c r="G62" s="308"/>
      <c r="H62" s="308"/>
      <c r="I62" s="308"/>
      <c r="J62" s="308"/>
      <c r="K62" s="308"/>
      <c r="L62" s="308"/>
      <c r="M62" s="308"/>
      <c r="N62" s="308"/>
      <c r="O62" s="309"/>
      <c r="P62" s="329"/>
      <c r="Q62" s="330"/>
      <c r="R62" s="331"/>
      <c r="S62" s="335"/>
      <c r="T62" s="336"/>
      <c r="U62" s="337"/>
      <c r="V62" s="341"/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2"/>
      <c r="AK62" s="343"/>
      <c r="AL62" s="335"/>
      <c r="AM62" s="336"/>
      <c r="AN62" s="336"/>
      <c r="AO62" s="336"/>
      <c r="AP62" s="336"/>
      <c r="AQ62" s="336"/>
      <c r="AR62" s="336"/>
      <c r="AS62" s="336"/>
      <c r="AT62" s="336"/>
      <c r="AU62" s="336"/>
      <c r="AV62" s="336"/>
      <c r="AW62" s="336"/>
      <c r="AX62" s="337"/>
      <c r="AY62" s="304"/>
      <c r="AZ62" s="305"/>
      <c r="BA62" s="305"/>
      <c r="BB62" s="305"/>
      <c r="BC62" s="305"/>
      <c r="BD62" s="305"/>
      <c r="BE62" s="306"/>
    </row>
    <row r="63" spans="2:57" ht="4.25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0" t="s">
        <v>163</v>
      </c>
      <c r="AN67" s="310"/>
      <c r="AO67" s="310"/>
      <c r="AP67" s="310"/>
      <c r="AQ67" s="310"/>
      <c r="AR67" s="310"/>
      <c r="AS67" s="310"/>
      <c r="AT67" s="310"/>
      <c r="AU67" s="310"/>
      <c r="AV67" s="311" t="str">
        <f>G31</f>
        <v>亀石 久美子</v>
      </c>
      <c r="AW67" s="312"/>
      <c r="AX67" s="312"/>
      <c r="AY67" s="312"/>
      <c r="AZ67" s="312"/>
      <c r="BA67" s="312"/>
      <c r="BB67" s="312"/>
      <c r="BC67" s="312"/>
      <c r="BD67" s="312"/>
      <c r="BE67" s="313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0"/>
      <c r="AN68" s="310"/>
      <c r="AO68" s="310"/>
      <c r="AP68" s="310"/>
      <c r="AQ68" s="310"/>
      <c r="AR68" s="310"/>
      <c r="AS68" s="310"/>
      <c r="AT68" s="310"/>
      <c r="AU68" s="310"/>
      <c r="AV68" s="314"/>
      <c r="AW68" s="315"/>
      <c r="AX68" s="315"/>
      <c r="AY68" s="315"/>
      <c r="AZ68" s="315"/>
      <c r="BA68" s="315"/>
      <c r="BB68" s="315"/>
      <c r="BC68" s="315"/>
      <c r="BD68" s="315"/>
      <c r="BE68" s="316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baseColWidth="10" defaultColWidth="8.83203125" defaultRowHeight="14"/>
  <cols>
    <col min="1" max="1" width="5" style="94" customWidth="1"/>
    <col min="2" max="2" width="15.6640625" style="95" customWidth="1"/>
    <col min="3" max="3" width="0.83203125" style="90" customWidth="1"/>
    <col min="4" max="4" width="5" style="94" customWidth="1"/>
    <col min="5" max="5" width="15.6640625" style="95" customWidth="1"/>
    <col min="6" max="6" width="0.83203125" style="90" customWidth="1"/>
    <col min="7" max="7" width="5" style="94" customWidth="1"/>
    <col min="8" max="8" width="15.6640625" style="95" customWidth="1"/>
    <col min="9" max="9" width="0.83203125" style="90" customWidth="1"/>
    <col min="10" max="10" width="5" style="94" customWidth="1"/>
    <col min="11" max="11" width="15.6640625" style="95" customWidth="1"/>
    <col min="12" max="16384" width="8.83203125" style="54"/>
  </cols>
  <sheetData>
    <row r="1" spans="1:11" ht="9" customHeight="1">
      <c r="A1" s="548" t="s">
        <v>165</v>
      </c>
      <c r="B1" s="551" t="str">
        <f>IF(入力!$C$3="","",入力!$C$3)</f>
        <v>NEW ASAMADAI</v>
      </c>
      <c r="C1" s="89"/>
      <c r="D1" s="548" t="s">
        <v>165</v>
      </c>
      <c r="E1" s="551" t="str">
        <f>IF(入力!$C$3="","",入力!$C$3)</f>
        <v>NEW ASAMADAI</v>
      </c>
      <c r="F1" s="89"/>
      <c r="G1" s="548" t="s">
        <v>165</v>
      </c>
      <c r="H1" s="551" t="str">
        <f>IF(入力!$C$3="","",入力!$C$3)</f>
        <v>NEW ASAMADAI</v>
      </c>
      <c r="I1" s="89"/>
      <c r="J1" s="548" t="s">
        <v>165</v>
      </c>
      <c r="K1" s="551" t="str">
        <f>IF(入力!$C$3="","",入力!$C$3)</f>
        <v>NEW ASAMADAI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山際 一輝</v>
      </c>
      <c r="C7" s="93"/>
      <c r="D7" s="91" t="str">
        <f>IF(申込書!$B$35="","",申込書!$B$35)</f>
        <v>①</v>
      </c>
      <c r="E7" s="92" t="str">
        <f>IF(申込書!$E$36="","",申込書!$E$36)</f>
        <v>山際 一輝</v>
      </c>
      <c r="F7" s="93"/>
      <c r="G7" s="91" t="str">
        <f>IF(申込書!$B$35="","",申込書!$B$35)</f>
        <v>①</v>
      </c>
      <c r="H7" s="92" t="str">
        <f>IF(申込書!$E$36="","",申込書!$E$36)</f>
        <v>山際 一輝</v>
      </c>
      <c r="I7" s="93"/>
      <c r="J7" s="91" t="str">
        <f>IF(申込書!$B$35="","",申込書!$B$35)</f>
        <v>①</v>
      </c>
      <c r="K7" s="92" t="str">
        <f>IF(申込書!$E$36="","",申込書!$E$36)</f>
        <v>山際 一輝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佐藤 広大</v>
      </c>
      <c r="C8" s="93"/>
      <c r="D8" s="91">
        <f>IF(申込書!$B$37="","",申込書!$B$37)</f>
        <v>2</v>
      </c>
      <c r="E8" s="92" t="str">
        <f>IF(申込書!$E$38="","",申込書!$E$38)</f>
        <v>佐藤 広大</v>
      </c>
      <c r="F8" s="93"/>
      <c r="G8" s="91">
        <f>IF(申込書!$B$37="","",申込書!$B$37)</f>
        <v>2</v>
      </c>
      <c r="H8" s="92" t="str">
        <f>IF(申込書!$E$38="","",申込書!$E$38)</f>
        <v>佐藤 広大</v>
      </c>
      <c r="I8" s="93"/>
      <c r="J8" s="91">
        <f>IF(申込書!$B$37="","",申込書!$B$37)</f>
        <v>2</v>
      </c>
      <c r="K8" s="92" t="str">
        <f>IF(申込書!$E$38="","",申込書!$E$38)</f>
        <v>佐藤 広大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堀内 ふうか</v>
      </c>
      <c r="C9" s="93"/>
      <c r="D9" s="91">
        <f>IF(申込書!$B$39="","",申込書!$B$39)</f>
        <v>3</v>
      </c>
      <c r="E9" s="92" t="str">
        <f>IF(申込書!$E$40="","",申込書!$E$40)</f>
        <v>堀内 ふうか</v>
      </c>
      <c r="F9" s="93"/>
      <c r="G9" s="91">
        <f>IF(申込書!$B$39="","",申込書!$B$39)</f>
        <v>3</v>
      </c>
      <c r="H9" s="92" t="str">
        <f>IF(申込書!$E$40="","",申込書!$E$40)</f>
        <v>堀内 ふうか</v>
      </c>
      <c r="I9" s="93"/>
      <c r="J9" s="91">
        <f>IF(申込書!$B$39="","",申込書!$B$39)</f>
        <v>3</v>
      </c>
      <c r="K9" s="92" t="str">
        <f>IF(申込書!$E$40="","",申込書!$E$40)</f>
        <v>堀内 ふうか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平野 悠惺</v>
      </c>
      <c r="C10" s="93"/>
      <c r="D10" s="91">
        <f>IF(申込書!$B$41="","",申込書!$B$41)</f>
        <v>4</v>
      </c>
      <c r="E10" s="92" t="str">
        <f>IF(申込書!$E$42="","",申込書!$E$42)</f>
        <v>平野 悠惺</v>
      </c>
      <c r="F10" s="93"/>
      <c r="G10" s="91">
        <f>IF(申込書!$B$41="","",申込書!$B$41)</f>
        <v>4</v>
      </c>
      <c r="H10" s="92" t="str">
        <f>IF(申込書!$E$42="","",申込書!$E$42)</f>
        <v>平野 悠惺</v>
      </c>
      <c r="I10" s="93"/>
      <c r="J10" s="91">
        <f>IF(申込書!$B$41="","",申込書!$B$41)</f>
        <v>4</v>
      </c>
      <c r="K10" s="92" t="str">
        <f>IF(申込書!$E$42="","",申込書!$E$42)</f>
        <v>平野 悠惺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福元 隼人</v>
      </c>
      <c r="C11" s="93"/>
      <c r="D11" s="91">
        <f>IF(申込書!$B$43="","",申込書!$B$43)</f>
        <v>5</v>
      </c>
      <c r="E11" s="92" t="str">
        <f>IF(申込書!$E$44="","",申込書!$E$44)</f>
        <v>福元 隼人</v>
      </c>
      <c r="F11" s="93"/>
      <c r="G11" s="91">
        <f>IF(申込書!$B$43="","",申込書!$B$43)</f>
        <v>5</v>
      </c>
      <c r="H11" s="92" t="str">
        <f>IF(申込書!$E$44="","",申込書!$E$44)</f>
        <v>福元 隼人</v>
      </c>
      <c r="I11" s="93"/>
      <c r="J11" s="91">
        <f>IF(申込書!$B$43="","",申込書!$B$43)</f>
        <v>5</v>
      </c>
      <c r="K11" s="92" t="str">
        <f>IF(申込書!$E$44="","",申込書!$E$44)</f>
        <v>福元 隼人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鈴木 杏梨</v>
      </c>
      <c r="C12" s="93"/>
      <c r="D12" s="91">
        <f>IF(申込書!$B$45="","",申込書!$B$45)</f>
        <v>6</v>
      </c>
      <c r="E12" s="92" t="str">
        <f>IF(申込書!$E$46="","",申込書!$E$46)</f>
        <v>鈴木 杏梨</v>
      </c>
      <c r="F12" s="93"/>
      <c r="G12" s="91">
        <f>IF(申込書!$B$45="","",申込書!$B$45)</f>
        <v>6</v>
      </c>
      <c r="H12" s="92" t="str">
        <f>IF(申込書!$E$46="","",申込書!$E$46)</f>
        <v>鈴木 杏梨</v>
      </c>
      <c r="I12" s="93"/>
      <c r="J12" s="91">
        <f>IF(申込書!$B$45="","",申込書!$B$45)</f>
        <v>6</v>
      </c>
      <c r="K12" s="92" t="str">
        <f>IF(申込書!$E$46="","",申込書!$E$46)</f>
        <v>鈴木 杏梨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大久保 歩音</v>
      </c>
      <c r="C13" s="93"/>
      <c r="D13" s="91">
        <f>IF(申込書!$B$47="","",申込書!$B$47)</f>
        <v>7</v>
      </c>
      <c r="E13" s="92" t="str">
        <f>IF(申込書!$E$48="","",申込書!$E$48)</f>
        <v>大久保 歩音</v>
      </c>
      <c r="F13" s="93"/>
      <c r="G13" s="91">
        <f>IF(申込書!$B$47="","",申込書!$B$47)</f>
        <v>7</v>
      </c>
      <c r="H13" s="92" t="str">
        <f>IF(申込書!$E$48="","",申込書!$E$48)</f>
        <v>大久保 歩音</v>
      </c>
      <c r="I13" s="93"/>
      <c r="J13" s="91">
        <f>IF(申込書!$B$47="","",申込書!$B$47)</f>
        <v>7</v>
      </c>
      <c r="K13" s="92" t="str">
        <f>IF(申込書!$E$48="","",申込書!$E$48)</f>
        <v>大久保 歩音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町田 麻緒</v>
      </c>
      <c r="C14" s="93"/>
      <c r="D14" s="91">
        <f>IF(申込書!$B$49="","",申込書!$B$49)</f>
        <v>8</v>
      </c>
      <c r="E14" s="92" t="str">
        <f>IF(申込書!$E$50="","",申込書!$E$50)</f>
        <v>町田 麻緒</v>
      </c>
      <c r="F14" s="93"/>
      <c r="G14" s="91">
        <f>IF(申込書!$B$49="","",申込書!$B$49)</f>
        <v>8</v>
      </c>
      <c r="H14" s="92" t="str">
        <f>IF(申込書!$E$50="","",申込書!$E$50)</f>
        <v>町田 麻緒</v>
      </c>
      <c r="I14" s="93"/>
      <c r="J14" s="91">
        <f>IF(申込書!$B$49="","",申込書!$B$49)</f>
        <v>8</v>
      </c>
      <c r="K14" s="92" t="str">
        <f>IF(申込書!$E$50="","",申込書!$E$50)</f>
        <v>町田 麻緒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後藤 琉太</v>
      </c>
      <c r="C15" s="93"/>
      <c r="D15" s="91">
        <f>IF(申込書!$B$51="","",申込書!$B$51)</f>
        <v>9</v>
      </c>
      <c r="E15" s="92" t="str">
        <f>IF(申込書!$E$52="","",申込書!$E$52)</f>
        <v>後藤 琉太</v>
      </c>
      <c r="F15" s="93"/>
      <c r="G15" s="91">
        <f>IF(申込書!$B$51="","",申込書!$B$51)</f>
        <v>9</v>
      </c>
      <c r="H15" s="92" t="str">
        <f>IF(申込書!$E$52="","",申込書!$E$52)</f>
        <v>後藤 琉太</v>
      </c>
      <c r="I15" s="93"/>
      <c r="J15" s="91">
        <f>IF(申込書!$B$51="","",申込書!$B$51)</f>
        <v>9</v>
      </c>
      <c r="K15" s="92" t="str">
        <f>IF(申込書!$E$52="","",申込書!$E$52)</f>
        <v>後藤 琉太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志川 榮冨</v>
      </c>
      <c r="C16" s="93"/>
      <c r="D16" s="91">
        <f>IF(申込書!$B$53="","",申込書!$B$53)</f>
        <v>10</v>
      </c>
      <c r="E16" s="92" t="str">
        <f>IF(申込書!$E$54="","",申込書!$E$54)</f>
        <v>志川 榮冨</v>
      </c>
      <c r="F16" s="93"/>
      <c r="G16" s="91">
        <f>IF(申込書!$B$53="","",申込書!$B$53)</f>
        <v>10</v>
      </c>
      <c r="H16" s="92" t="str">
        <f>IF(申込書!$E$54="","",申込書!$E$54)</f>
        <v>志川 榮冨</v>
      </c>
      <c r="I16" s="93"/>
      <c r="J16" s="91">
        <f>IF(申込書!$B$53="","",申込書!$B$53)</f>
        <v>10</v>
      </c>
      <c r="K16" s="92" t="str">
        <f>IF(申込書!$E$54="","",申込書!$E$54)</f>
        <v>志川 榮冨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永山 笑美</v>
      </c>
      <c r="C17" s="93"/>
      <c r="D17" s="91">
        <f>IF(申込書!$B$55="","",申込書!$B$55)</f>
        <v>11</v>
      </c>
      <c r="E17" s="92" t="str">
        <f>IF(申込書!$E$56="","",申込書!$E$56)</f>
        <v>永山 笑美</v>
      </c>
      <c r="F17" s="93"/>
      <c r="G17" s="91">
        <f>IF(申込書!$B$55="","",申込書!$B$55)</f>
        <v>11</v>
      </c>
      <c r="H17" s="92" t="str">
        <f>IF(申込書!$E$56="","",申込書!$E$56)</f>
        <v>永山 笑美</v>
      </c>
      <c r="I17" s="93"/>
      <c r="J17" s="91">
        <f>IF(申込書!$B$55="","",申込書!$B$55)</f>
        <v>11</v>
      </c>
      <c r="K17" s="92" t="str">
        <f>IF(申込書!$E$56="","",申込書!$E$56)</f>
        <v>永山 笑美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小貫 帆稀</v>
      </c>
      <c r="C18" s="93"/>
      <c r="D18" s="91">
        <f>IF(申込書!$B$57="","",申込書!$B$57)</f>
        <v>12</v>
      </c>
      <c r="E18" s="92" t="str">
        <f>IF(申込書!$E$58="","",申込書!$E$58)</f>
        <v>小貫 帆稀</v>
      </c>
      <c r="F18" s="93"/>
      <c r="G18" s="91">
        <f>IF(申込書!$B$57="","",申込書!$B$57)</f>
        <v>12</v>
      </c>
      <c r="H18" s="92" t="str">
        <f>IF(申込書!$E$58="","",申込書!$E$58)</f>
        <v>小貫 帆稀</v>
      </c>
      <c r="I18" s="93"/>
      <c r="J18" s="91">
        <f>IF(申込書!$B$57="","",申込書!$B$57)</f>
        <v>12</v>
      </c>
      <c r="K18" s="92" t="str">
        <f>IF(申込書!$E$58="","",申込書!$E$58)</f>
        <v>小貫 帆稀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宮崎 莉音</v>
      </c>
      <c r="C19" s="93"/>
      <c r="D19" s="91">
        <f>IF(申込書!$B$59="","",申込書!$B$59)</f>
        <v>13</v>
      </c>
      <c r="E19" s="92" t="str">
        <f>IF(申込書!$E$60="","",申込書!$E$60)</f>
        <v>宮崎 莉音</v>
      </c>
      <c r="F19" s="93"/>
      <c r="G19" s="91">
        <f>IF(申込書!$B$59="","",申込書!$B$59)</f>
        <v>13</v>
      </c>
      <c r="H19" s="92" t="str">
        <f>IF(申込書!$E$60="","",申込書!$E$60)</f>
        <v>宮崎 莉音</v>
      </c>
      <c r="I19" s="93"/>
      <c r="J19" s="91">
        <f>IF(申込書!$B$59="","",申込書!$B$59)</f>
        <v>13</v>
      </c>
      <c r="K19" s="92" t="str">
        <f>IF(申込書!$E$60="","",申込書!$E$60)</f>
        <v>宮崎 莉音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/>
      </c>
      <c r="C20" s="93"/>
      <c r="D20" s="91">
        <f>IF(申込書!$B$61="","",申込書!$B$61)</f>
        <v>14</v>
      </c>
      <c r="E20" s="92" t="str">
        <f>IF(申込書!$E$62="","",申込書!$E$62)</f>
        <v/>
      </c>
      <c r="F20" s="93"/>
      <c r="G20" s="91">
        <f>IF(申込書!$B$61="","",申込書!$B$61)</f>
        <v>14</v>
      </c>
      <c r="H20" s="92" t="str">
        <f>IF(申込書!$E$62="","",申込書!$E$62)</f>
        <v/>
      </c>
      <c r="I20" s="93"/>
      <c r="J20" s="91">
        <f>IF(申込書!$B$61="","",申込書!$B$61)</f>
        <v>14</v>
      </c>
      <c r="K20" s="92" t="str">
        <f>IF(申込書!$E$62="","",申込書!$E$62)</f>
        <v/>
      </c>
    </row>
    <row r="22" spans="1:11" ht="9" customHeight="1">
      <c r="A22" s="548" t="s">
        <v>165</v>
      </c>
      <c r="B22" s="551" t="str">
        <f>IF(入力!$C$3="","",入力!$C$3)</f>
        <v>NEW ASAMADAI</v>
      </c>
      <c r="C22" s="89"/>
      <c r="D22" s="548" t="s">
        <v>165</v>
      </c>
      <c r="E22" s="551" t="str">
        <f>IF(入力!$C$3="","",入力!$C$3)</f>
        <v>NEW ASAMADAI</v>
      </c>
      <c r="F22" s="89"/>
      <c r="G22" s="548" t="s">
        <v>165</v>
      </c>
      <c r="H22" s="551" t="str">
        <f>IF(入力!$C$3="","",入力!$C$3)</f>
        <v>NEW ASAMADAI</v>
      </c>
      <c r="I22" s="89"/>
      <c r="J22" s="548" t="s">
        <v>165</v>
      </c>
      <c r="K22" s="551" t="str">
        <f>IF(入力!$C$3="","",入力!$C$3)</f>
        <v>NEW ASAMADAI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山際 一輝</v>
      </c>
      <c r="C28" s="93"/>
      <c r="D28" s="91" t="str">
        <f>IF(申込書!$B$35="","",申込書!$B$35)</f>
        <v>①</v>
      </c>
      <c r="E28" s="92" t="str">
        <f>IF(申込書!$E$36="","",申込書!$E$36)</f>
        <v>山際 一輝</v>
      </c>
      <c r="F28" s="93"/>
      <c r="G28" s="91" t="str">
        <f>IF(申込書!$B$35="","",申込書!$B$35)</f>
        <v>①</v>
      </c>
      <c r="H28" s="92" t="str">
        <f>IF(申込書!$E$36="","",申込書!$E$36)</f>
        <v>山際 一輝</v>
      </c>
      <c r="I28" s="93"/>
      <c r="J28" s="91" t="str">
        <f>IF(申込書!$B$35="","",申込書!$B$35)</f>
        <v>①</v>
      </c>
      <c r="K28" s="92" t="str">
        <f>IF(申込書!$E$36="","",申込書!$E$36)</f>
        <v>山際 一輝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佐藤 広大</v>
      </c>
      <c r="C29" s="93"/>
      <c r="D29" s="91">
        <f>IF(申込書!$B$37="","",申込書!$B$37)</f>
        <v>2</v>
      </c>
      <c r="E29" s="92" t="str">
        <f>IF(申込書!$E$38="","",申込書!$E$38)</f>
        <v>佐藤 広大</v>
      </c>
      <c r="F29" s="93"/>
      <c r="G29" s="91">
        <f>IF(申込書!$B$37="","",申込書!$B$37)</f>
        <v>2</v>
      </c>
      <c r="H29" s="92" t="str">
        <f>IF(申込書!$E$38="","",申込書!$E$38)</f>
        <v>佐藤 広大</v>
      </c>
      <c r="I29" s="93"/>
      <c r="J29" s="91">
        <f>IF(申込書!$B$37="","",申込書!$B$37)</f>
        <v>2</v>
      </c>
      <c r="K29" s="92" t="str">
        <f>IF(申込書!$E$38="","",申込書!$E$38)</f>
        <v>佐藤 広大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堀内 ふうか</v>
      </c>
      <c r="C30" s="93"/>
      <c r="D30" s="91">
        <f>IF(申込書!$B$39="","",申込書!$B$39)</f>
        <v>3</v>
      </c>
      <c r="E30" s="92" t="str">
        <f>IF(申込書!$E$40="","",申込書!$E$40)</f>
        <v>堀内 ふうか</v>
      </c>
      <c r="F30" s="93"/>
      <c r="G30" s="91">
        <f>IF(申込書!$B$39="","",申込書!$B$39)</f>
        <v>3</v>
      </c>
      <c r="H30" s="92" t="str">
        <f>IF(申込書!$E$40="","",申込書!$E$40)</f>
        <v>堀内 ふうか</v>
      </c>
      <c r="I30" s="93"/>
      <c r="J30" s="91">
        <f>IF(申込書!$B$39="","",申込書!$B$39)</f>
        <v>3</v>
      </c>
      <c r="K30" s="92" t="str">
        <f>IF(申込書!$E$40="","",申込書!$E$40)</f>
        <v>堀内 ふうか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平野 悠惺</v>
      </c>
      <c r="C31" s="93"/>
      <c r="D31" s="91">
        <f>IF(申込書!$B$41="","",申込書!$B$41)</f>
        <v>4</v>
      </c>
      <c r="E31" s="92" t="str">
        <f>IF(申込書!$E$42="","",申込書!$E$42)</f>
        <v>平野 悠惺</v>
      </c>
      <c r="F31" s="93"/>
      <c r="G31" s="91">
        <f>IF(申込書!$B$41="","",申込書!$B$41)</f>
        <v>4</v>
      </c>
      <c r="H31" s="92" t="str">
        <f>IF(申込書!$E$42="","",申込書!$E$42)</f>
        <v>平野 悠惺</v>
      </c>
      <c r="I31" s="93"/>
      <c r="J31" s="91">
        <f>IF(申込書!$B$41="","",申込書!$B$41)</f>
        <v>4</v>
      </c>
      <c r="K31" s="92" t="str">
        <f>IF(申込書!$E$42="","",申込書!$E$42)</f>
        <v>平野 悠惺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福元 隼人</v>
      </c>
      <c r="C32" s="93"/>
      <c r="D32" s="91">
        <f>IF(申込書!$B$43="","",申込書!$B$43)</f>
        <v>5</v>
      </c>
      <c r="E32" s="92" t="str">
        <f>IF(申込書!$E$44="","",申込書!$E$44)</f>
        <v>福元 隼人</v>
      </c>
      <c r="F32" s="93"/>
      <c r="G32" s="91">
        <f>IF(申込書!$B$43="","",申込書!$B$43)</f>
        <v>5</v>
      </c>
      <c r="H32" s="92" t="str">
        <f>IF(申込書!$E$44="","",申込書!$E$44)</f>
        <v>福元 隼人</v>
      </c>
      <c r="I32" s="93"/>
      <c r="J32" s="91">
        <f>IF(申込書!$B$43="","",申込書!$B$43)</f>
        <v>5</v>
      </c>
      <c r="K32" s="92" t="str">
        <f>IF(申込書!$E$44="","",申込書!$E$44)</f>
        <v>福元 隼人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鈴木 杏梨</v>
      </c>
      <c r="C33" s="93"/>
      <c r="D33" s="91">
        <f>IF(申込書!$B$45="","",申込書!$B$45)</f>
        <v>6</v>
      </c>
      <c r="E33" s="92" t="str">
        <f>IF(申込書!$E$46="","",申込書!$E$46)</f>
        <v>鈴木 杏梨</v>
      </c>
      <c r="F33" s="93"/>
      <c r="G33" s="91">
        <f>IF(申込書!$B$45="","",申込書!$B$45)</f>
        <v>6</v>
      </c>
      <c r="H33" s="92" t="str">
        <f>IF(申込書!$E$46="","",申込書!$E$46)</f>
        <v>鈴木 杏梨</v>
      </c>
      <c r="I33" s="93"/>
      <c r="J33" s="91">
        <f>IF(申込書!$B$45="","",申込書!$B$45)</f>
        <v>6</v>
      </c>
      <c r="K33" s="92" t="str">
        <f>IF(申込書!$E$46="","",申込書!$E$46)</f>
        <v>鈴木 杏梨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大久保 歩音</v>
      </c>
      <c r="C34" s="93"/>
      <c r="D34" s="91">
        <f>IF(申込書!$B$47="","",申込書!$B$47)</f>
        <v>7</v>
      </c>
      <c r="E34" s="92" t="str">
        <f>IF(申込書!$E$48="","",申込書!$E$48)</f>
        <v>大久保 歩音</v>
      </c>
      <c r="F34" s="93"/>
      <c r="G34" s="91">
        <f>IF(申込書!$B$47="","",申込書!$B$47)</f>
        <v>7</v>
      </c>
      <c r="H34" s="92" t="str">
        <f>IF(申込書!$E$48="","",申込書!$E$48)</f>
        <v>大久保 歩音</v>
      </c>
      <c r="I34" s="93"/>
      <c r="J34" s="91">
        <f>IF(申込書!$B$47="","",申込書!$B$47)</f>
        <v>7</v>
      </c>
      <c r="K34" s="92" t="str">
        <f>IF(申込書!$E$48="","",申込書!$E$48)</f>
        <v>大久保 歩音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町田 麻緒</v>
      </c>
      <c r="C35" s="93"/>
      <c r="D35" s="91">
        <f>IF(申込書!$B$49="","",申込書!$B$49)</f>
        <v>8</v>
      </c>
      <c r="E35" s="92" t="str">
        <f>IF(申込書!$E$50="","",申込書!$E$50)</f>
        <v>町田 麻緒</v>
      </c>
      <c r="F35" s="93"/>
      <c r="G35" s="91">
        <f>IF(申込書!$B$49="","",申込書!$B$49)</f>
        <v>8</v>
      </c>
      <c r="H35" s="92" t="str">
        <f>IF(申込書!$E$50="","",申込書!$E$50)</f>
        <v>町田 麻緒</v>
      </c>
      <c r="I35" s="93"/>
      <c r="J35" s="91">
        <f>IF(申込書!$B$49="","",申込書!$B$49)</f>
        <v>8</v>
      </c>
      <c r="K35" s="92" t="str">
        <f>IF(申込書!$E$50="","",申込書!$E$50)</f>
        <v>町田 麻緒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後藤 琉太</v>
      </c>
      <c r="C36" s="93"/>
      <c r="D36" s="91">
        <f>IF(申込書!$B$51="","",申込書!$B$51)</f>
        <v>9</v>
      </c>
      <c r="E36" s="92" t="str">
        <f>IF(申込書!$E$52="","",申込書!$E$52)</f>
        <v>後藤 琉太</v>
      </c>
      <c r="F36" s="93"/>
      <c r="G36" s="91">
        <f>IF(申込書!$B$51="","",申込書!$B$51)</f>
        <v>9</v>
      </c>
      <c r="H36" s="92" t="str">
        <f>IF(申込書!$E$52="","",申込書!$E$52)</f>
        <v>後藤 琉太</v>
      </c>
      <c r="I36" s="93"/>
      <c r="J36" s="91">
        <f>IF(申込書!$B$51="","",申込書!$B$51)</f>
        <v>9</v>
      </c>
      <c r="K36" s="92" t="str">
        <f>IF(申込書!$E$52="","",申込書!$E$52)</f>
        <v>後藤 琉太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志川 榮冨</v>
      </c>
      <c r="C37" s="93"/>
      <c r="D37" s="91">
        <f>IF(申込書!$B$53="","",申込書!$B$53)</f>
        <v>10</v>
      </c>
      <c r="E37" s="92" t="str">
        <f>IF(申込書!$E$54="","",申込書!$E$54)</f>
        <v>志川 榮冨</v>
      </c>
      <c r="F37" s="93"/>
      <c r="G37" s="91">
        <f>IF(申込書!$B$53="","",申込書!$B$53)</f>
        <v>10</v>
      </c>
      <c r="H37" s="92" t="str">
        <f>IF(申込書!$E$54="","",申込書!$E$54)</f>
        <v>志川 榮冨</v>
      </c>
      <c r="I37" s="93"/>
      <c r="J37" s="91">
        <f>IF(申込書!$B$53="","",申込書!$B$53)</f>
        <v>10</v>
      </c>
      <c r="K37" s="92" t="str">
        <f>IF(申込書!$E$54="","",申込書!$E$54)</f>
        <v>志川 榮冨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永山 笑美</v>
      </c>
      <c r="C38" s="93"/>
      <c r="D38" s="91">
        <f>IF(申込書!$B$55="","",申込書!$B$55)</f>
        <v>11</v>
      </c>
      <c r="E38" s="92" t="str">
        <f>IF(申込書!$E$56="","",申込書!$E$56)</f>
        <v>永山 笑美</v>
      </c>
      <c r="F38" s="93"/>
      <c r="G38" s="91">
        <f>IF(申込書!$B$55="","",申込書!$B$55)</f>
        <v>11</v>
      </c>
      <c r="H38" s="92" t="str">
        <f>IF(申込書!$E$56="","",申込書!$E$56)</f>
        <v>永山 笑美</v>
      </c>
      <c r="I38" s="93"/>
      <c r="J38" s="91">
        <f>IF(申込書!$B$55="","",申込書!$B$55)</f>
        <v>11</v>
      </c>
      <c r="K38" s="92" t="str">
        <f>IF(申込書!$E$56="","",申込書!$E$56)</f>
        <v>永山 笑美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小貫 帆稀</v>
      </c>
      <c r="C39" s="93"/>
      <c r="D39" s="91">
        <f>IF(申込書!$B$57="","",申込書!$B$57)</f>
        <v>12</v>
      </c>
      <c r="E39" s="92" t="str">
        <f>IF(申込書!$E$58="","",申込書!$E$58)</f>
        <v>小貫 帆稀</v>
      </c>
      <c r="F39" s="93"/>
      <c r="G39" s="91">
        <f>IF(申込書!$B$57="","",申込書!$B$57)</f>
        <v>12</v>
      </c>
      <c r="H39" s="92" t="str">
        <f>IF(申込書!$E$58="","",申込書!$E$58)</f>
        <v>小貫 帆稀</v>
      </c>
      <c r="I39" s="93"/>
      <c r="J39" s="91">
        <f>IF(申込書!$B$57="","",申込書!$B$57)</f>
        <v>12</v>
      </c>
      <c r="K39" s="92" t="str">
        <f>IF(申込書!$E$58="","",申込書!$E$58)</f>
        <v>小貫 帆稀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宮崎 莉音</v>
      </c>
      <c r="C40" s="93"/>
      <c r="D40" s="91">
        <f>IF(申込書!$B$59="","",申込書!$B$59)</f>
        <v>13</v>
      </c>
      <c r="E40" s="92" t="str">
        <f>IF(申込書!$E$60="","",申込書!$E$60)</f>
        <v>宮崎 莉音</v>
      </c>
      <c r="F40" s="93"/>
      <c r="G40" s="91">
        <f>IF(申込書!$B$59="","",申込書!$B$59)</f>
        <v>13</v>
      </c>
      <c r="H40" s="92" t="str">
        <f>IF(申込書!$E$60="","",申込書!$E$60)</f>
        <v>宮崎 莉音</v>
      </c>
      <c r="I40" s="93"/>
      <c r="J40" s="91">
        <f>IF(申込書!$B$59="","",申込書!$B$59)</f>
        <v>13</v>
      </c>
      <c r="K40" s="92" t="str">
        <f>IF(申込書!$E$60="","",申込書!$E$60)</f>
        <v>宮崎 莉音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/>
      </c>
      <c r="C41" s="93"/>
      <c r="D41" s="91">
        <f>IF(申込書!$B$61="","",申込書!$B$61)</f>
        <v>14</v>
      </c>
      <c r="E41" s="92" t="str">
        <f>IF(申込書!$E$62="","",申込書!$E$62)</f>
        <v/>
      </c>
      <c r="F41" s="93"/>
      <c r="G41" s="91">
        <f>IF(申込書!$B$61="","",申込書!$B$61)</f>
        <v>14</v>
      </c>
      <c r="H41" s="92" t="str">
        <f>IF(申込書!$E$62="","",申込書!$E$62)</f>
        <v/>
      </c>
      <c r="I41" s="93"/>
      <c r="J41" s="91">
        <f>IF(申込書!$B$61="","",申込書!$B$61)</f>
        <v>14</v>
      </c>
      <c r="K41" s="92" t="str">
        <f>IF(申込書!$E$62="","",申込書!$E$62)</f>
        <v/>
      </c>
    </row>
    <row r="43" spans="1:11" ht="9" customHeight="1">
      <c r="A43" s="548" t="s">
        <v>165</v>
      </c>
      <c r="B43" s="551" t="str">
        <f>IF(入力!$C$3="","",入力!$C$3)</f>
        <v>NEW ASAMADAI</v>
      </c>
      <c r="C43" s="89"/>
      <c r="D43" s="548" t="s">
        <v>165</v>
      </c>
      <c r="E43" s="551" t="str">
        <f>IF(入力!$C$3="","",入力!$C$3)</f>
        <v>NEW ASAMADAI</v>
      </c>
      <c r="F43" s="89"/>
      <c r="G43" s="548" t="s">
        <v>165</v>
      </c>
      <c r="H43" s="551" t="str">
        <f>IF(入力!$C$3="","",入力!$C$3)</f>
        <v>NEW ASAMADAI</v>
      </c>
      <c r="I43" s="89"/>
      <c r="J43" s="548" t="s">
        <v>165</v>
      </c>
      <c r="K43" s="551" t="str">
        <f>IF(入力!$C$3="","",入力!$C$3)</f>
        <v>NEW ASAMADAI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山際 一輝</v>
      </c>
      <c r="C49" s="93"/>
      <c r="D49" s="91" t="str">
        <f>IF(申込書!$B$35="","",申込書!$B$35)</f>
        <v>①</v>
      </c>
      <c r="E49" s="92" t="str">
        <f>IF(申込書!$E$36="","",申込書!$E$36)</f>
        <v>山際 一輝</v>
      </c>
      <c r="F49" s="93"/>
      <c r="G49" s="91" t="str">
        <f>IF(申込書!$B$35="","",申込書!$B$35)</f>
        <v>①</v>
      </c>
      <c r="H49" s="92" t="str">
        <f>IF(申込書!$E$36="","",申込書!$E$36)</f>
        <v>山際 一輝</v>
      </c>
      <c r="I49" s="93"/>
      <c r="J49" s="91" t="str">
        <f>IF(申込書!$B$35="","",申込書!$B$35)</f>
        <v>①</v>
      </c>
      <c r="K49" s="92" t="str">
        <f>IF(申込書!$E$36="","",申込書!$E$36)</f>
        <v>山際 一輝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佐藤 広大</v>
      </c>
      <c r="C50" s="93"/>
      <c r="D50" s="91">
        <f>IF(申込書!$B$37="","",申込書!$B$37)</f>
        <v>2</v>
      </c>
      <c r="E50" s="92" t="str">
        <f>IF(申込書!$E$38="","",申込書!$E$38)</f>
        <v>佐藤 広大</v>
      </c>
      <c r="F50" s="93"/>
      <c r="G50" s="91">
        <f>IF(申込書!$B$37="","",申込書!$B$37)</f>
        <v>2</v>
      </c>
      <c r="H50" s="92" t="str">
        <f>IF(申込書!$E$38="","",申込書!$E$38)</f>
        <v>佐藤 広大</v>
      </c>
      <c r="I50" s="93"/>
      <c r="J50" s="91">
        <f>IF(申込書!$B$37="","",申込書!$B$37)</f>
        <v>2</v>
      </c>
      <c r="K50" s="92" t="str">
        <f>IF(申込書!$E$38="","",申込書!$E$38)</f>
        <v>佐藤 広大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堀内 ふうか</v>
      </c>
      <c r="C51" s="93"/>
      <c r="D51" s="91">
        <f>IF(申込書!$B$39="","",申込書!$B$39)</f>
        <v>3</v>
      </c>
      <c r="E51" s="92" t="str">
        <f>IF(申込書!$E$40="","",申込書!$E$40)</f>
        <v>堀内 ふうか</v>
      </c>
      <c r="F51" s="93"/>
      <c r="G51" s="91">
        <f>IF(申込書!$B$39="","",申込書!$B$39)</f>
        <v>3</v>
      </c>
      <c r="H51" s="92" t="str">
        <f>IF(申込書!$E$40="","",申込書!$E$40)</f>
        <v>堀内 ふうか</v>
      </c>
      <c r="I51" s="93"/>
      <c r="J51" s="91">
        <f>IF(申込書!$B$39="","",申込書!$B$39)</f>
        <v>3</v>
      </c>
      <c r="K51" s="92" t="str">
        <f>IF(申込書!$E$40="","",申込書!$E$40)</f>
        <v>堀内 ふうか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平野 悠惺</v>
      </c>
      <c r="C52" s="93"/>
      <c r="D52" s="91">
        <f>IF(申込書!$B$41="","",申込書!$B$41)</f>
        <v>4</v>
      </c>
      <c r="E52" s="92" t="str">
        <f>IF(申込書!$E$42="","",申込書!$E$42)</f>
        <v>平野 悠惺</v>
      </c>
      <c r="F52" s="93"/>
      <c r="G52" s="91">
        <f>IF(申込書!$B$41="","",申込書!$B$41)</f>
        <v>4</v>
      </c>
      <c r="H52" s="92" t="str">
        <f>IF(申込書!$E$42="","",申込書!$E$42)</f>
        <v>平野 悠惺</v>
      </c>
      <c r="I52" s="93"/>
      <c r="J52" s="91">
        <f>IF(申込書!$B$41="","",申込書!$B$41)</f>
        <v>4</v>
      </c>
      <c r="K52" s="92" t="str">
        <f>IF(申込書!$E$42="","",申込書!$E$42)</f>
        <v>平野 悠惺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福元 隼人</v>
      </c>
      <c r="C53" s="93"/>
      <c r="D53" s="91">
        <f>IF(申込書!$B$43="","",申込書!$B$43)</f>
        <v>5</v>
      </c>
      <c r="E53" s="92" t="str">
        <f>IF(申込書!$E$44="","",申込書!$E$44)</f>
        <v>福元 隼人</v>
      </c>
      <c r="F53" s="93"/>
      <c r="G53" s="91">
        <f>IF(申込書!$B$43="","",申込書!$B$43)</f>
        <v>5</v>
      </c>
      <c r="H53" s="92" t="str">
        <f>IF(申込書!$E$44="","",申込書!$E$44)</f>
        <v>福元 隼人</v>
      </c>
      <c r="I53" s="93"/>
      <c r="J53" s="91">
        <f>IF(申込書!$B$43="","",申込書!$B$43)</f>
        <v>5</v>
      </c>
      <c r="K53" s="92" t="str">
        <f>IF(申込書!$E$44="","",申込書!$E$44)</f>
        <v>福元 隼人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鈴木 杏梨</v>
      </c>
      <c r="C54" s="93"/>
      <c r="D54" s="91">
        <f>IF(申込書!$B$45="","",申込書!$B$45)</f>
        <v>6</v>
      </c>
      <c r="E54" s="92" t="str">
        <f>IF(申込書!$E$46="","",申込書!$E$46)</f>
        <v>鈴木 杏梨</v>
      </c>
      <c r="F54" s="93"/>
      <c r="G54" s="91">
        <f>IF(申込書!$B$45="","",申込書!$B$45)</f>
        <v>6</v>
      </c>
      <c r="H54" s="92" t="str">
        <f>IF(申込書!$E$46="","",申込書!$E$46)</f>
        <v>鈴木 杏梨</v>
      </c>
      <c r="I54" s="93"/>
      <c r="J54" s="91">
        <f>IF(申込書!$B$45="","",申込書!$B$45)</f>
        <v>6</v>
      </c>
      <c r="K54" s="92" t="str">
        <f>IF(申込書!$E$46="","",申込書!$E$46)</f>
        <v>鈴木 杏梨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大久保 歩音</v>
      </c>
      <c r="C55" s="93"/>
      <c r="D55" s="91">
        <f>IF(申込書!$B$47="","",申込書!$B$47)</f>
        <v>7</v>
      </c>
      <c r="E55" s="92" t="str">
        <f>IF(申込書!$E$48="","",申込書!$E$48)</f>
        <v>大久保 歩音</v>
      </c>
      <c r="F55" s="93"/>
      <c r="G55" s="91">
        <f>IF(申込書!$B$47="","",申込書!$B$47)</f>
        <v>7</v>
      </c>
      <c r="H55" s="92" t="str">
        <f>IF(申込書!$E$48="","",申込書!$E$48)</f>
        <v>大久保 歩音</v>
      </c>
      <c r="I55" s="93"/>
      <c r="J55" s="91">
        <f>IF(申込書!$B$47="","",申込書!$B$47)</f>
        <v>7</v>
      </c>
      <c r="K55" s="92" t="str">
        <f>IF(申込書!$E$48="","",申込書!$E$48)</f>
        <v>大久保 歩音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町田 麻緒</v>
      </c>
      <c r="C56" s="93"/>
      <c r="D56" s="91">
        <f>IF(申込書!$B$49="","",申込書!$B$49)</f>
        <v>8</v>
      </c>
      <c r="E56" s="92" t="str">
        <f>IF(申込書!$E$50="","",申込書!$E$50)</f>
        <v>町田 麻緒</v>
      </c>
      <c r="F56" s="93"/>
      <c r="G56" s="91">
        <f>IF(申込書!$B$49="","",申込書!$B$49)</f>
        <v>8</v>
      </c>
      <c r="H56" s="92" t="str">
        <f>IF(申込書!$E$50="","",申込書!$E$50)</f>
        <v>町田 麻緒</v>
      </c>
      <c r="I56" s="93"/>
      <c r="J56" s="91">
        <f>IF(申込書!$B$49="","",申込書!$B$49)</f>
        <v>8</v>
      </c>
      <c r="K56" s="92" t="str">
        <f>IF(申込書!$E$50="","",申込書!$E$50)</f>
        <v>町田 麻緒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後藤 琉太</v>
      </c>
      <c r="C57" s="93"/>
      <c r="D57" s="91">
        <f>IF(申込書!$B$51="","",申込書!$B$51)</f>
        <v>9</v>
      </c>
      <c r="E57" s="92" t="str">
        <f>IF(申込書!$E$52="","",申込書!$E$52)</f>
        <v>後藤 琉太</v>
      </c>
      <c r="F57" s="93"/>
      <c r="G57" s="91">
        <f>IF(申込書!$B$51="","",申込書!$B$51)</f>
        <v>9</v>
      </c>
      <c r="H57" s="92" t="str">
        <f>IF(申込書!$E$52="","",申込書!$E$52)</f>
        <v>後藤 琉太</v>
      </c>
      <c r="I57" s="93"/>
      <c r="J57" s="91">
        <f>IF(申込書!$B$51="","",申込書!$B$51)</f>
        <v>9</v>
      </c>
      <c r="K57" s="92" t="str">
        <f>IF(申込書!$E$52="","",申込書!$E$52)</f>
        <v>後藤 琉太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志川 榮冨</v>
      </c>
      <c r="C58" s="93"/>
      <c r="D58" s="91">
        <f>IF(申込書!$B$53="","",申込書!$B$53)</f>
        <v>10</v>
      </c>
      <c r="E58" s="92" t="str">
        <f>IF(申込書!$E$54="","",申込書!$E$54)</f>
        <v>志川 榮冨</v>
      </c>
      <c r="F58" s="93"/>
      <c r="G58" s="91">
        <f>IF(申込書!$B$53="","",申込書!$B$53)</f>
        <v>10</v>
      </c>
      <c r="H58" s="92" t="str">
        <f>IF(申込書!$E$54="","",申込書!$E$54)</f>
        <v>志川 榮冨</v>
      </c>
      <c r="I58" s="93"/>
      <c r="J58" s="91">
        <f>IF(申込書!$B$53="","",申込書!$B$53)</f>
        <v>10</v>
      </c>
      <c r="K58" s="92" t="str">
        <f>IF(申込書!$E$54="","",申込書!$E$54)</f>
        <v>志川 榮冨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永山 笑美</v>
      </c>
      <c r="C59" s="93"/>
      <c r="D59" s="91">
        <f>IF(申込書!$B$55="","",申込書!$B$55)</f>
        <v>11</v>
      </c>
      <c r="E59" s="92" t="str">
        <f>IF(申込書!$E$56="","",申込書!$E$56)</f>
        <v>永山 笑美</v>
      </c>
      <c r="F59" s="93"/>
      <c r="G59" s="91">
        <f>IF(申込書!$B$55="","",申込書!$B$55)</f>
        <v>11</v>
      </c>
      <c r="H59" s="92" t="str">
        <f>IF(申込書!$E$56="","",申込書!$E$56)</f>
        <v>永山 笑美</v>
      </c>
      <c r="I59" s="93"/>
      <c r="J59" s="91">
        <f>IF(申込書!$B$55="","",申込書!$B$55)</f>
        <v>11</v>
      </c>
      <c r="K59" s="92" t="str">
        <f>IF(申込書!$E$56="","",申込書!$E$56)</f>
        <v>永山 笑美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小貫 帆稀</v>
      </c>
      <c r="C60" s="93"/>
      <c r="D60" s="91">
        <f>IF(申込書!$B$57="","",申込書!$B$57)</f>
        <v>12</v>
      </c>
      <c r="E60" s="92" t="str">
        <f>IF(申込書!$E$58="","",申込書!$E$58)</f>
        <v>小貫 帆稀</v>
      </c>
      <c r="F60" s="93"/>
      <c r="G60" s="91">
        <f>IF(申込書!$B$57="","",申込書!$B$57)</f>
        <v>12</v>
      </c>
      <c r="H60" s="92" t="str">
        <f>IF(申込書!$E$58="","",申込書!$E$58)</f>
        <v>小貫 帆稀</v>
      </c>
      <c r="I60" s="93"/>
      <c r="J60" s="91">
        <f>IF(申込書!$B$57="","",申込書!$B$57)</f>
        <v>12</v>
      </c>
      <c r="K60" s="92" t="str">
        <f>IF(申込書!$E$58="","",申込書!$E$58)</f>
        <v>小貫 帆稀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宮崎 莉音</v>
      </c>
      <c r="C61" s="93"/>
      <c r="D61" s="91">
        <f>IF(申込書!$B$59="","",申込書!$B$59)</f>
        <v>13</v>
      </c>
      <c r="E61" s="92" t="str">
        <f>IF(申込書!$E$60="","",申込書!$E$60)</f>
        <v>宮崎 莉音</v>
      </c>
      <c r="F61" s="93"/>
      <c r="G61" s="91">
        <f>IF(申込書!$B$59="","",申込書!$B$59)</f>
        <v>13</v>
      </c>
      <c r="H61" s="92" t="str">
        <f>IF(申込書!$E$60="","",申込書!$E$60)</f>
        <v>宮崎 莉音</v>
      </c>
      <c r="I61" s="93"/>
      <c r="J61" s="91">
        <f>IF(申込書!$B$59="","",申込書!$B$59)</f>
        <v>13</v>
      </c>
      <c r="K61" s="92" t="str">
        <f>IF(申込書!$E$60="","",申込書!$E$60)</f>
        <v>宮崎 莉音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/>
      </c>
      <c r="C62" s="93"/>
      <c r="D62" s="91">
        <f>IF(申込書!$B$61="","",申込書!$B$61)</f>
        <v>14</v>
      </c>
      <c r="E62" s="92" t="str">
        <f>IF(申込書!$E$62="","",申込書!$E$62)</f>
        <v/>
      </c>
      <c r="F62" s="93"/>
      <c r="G62" s="91">
        <f>IF(申込書!$B$61="","",申込書!$B$61)</f>
        <v>14</v>
      </c>
      <c r="H62" s="92" t="str">
        <f>IF(申込書!$E$62="","",申込書!$E$62)</f>
        <v/>
      </c>
      <c r="I62" s="93"/>
      <c r="J62" s="91">
        <f>IF(申込書!$B$61="","",申込書!$B$61)</f>
        <v>14</v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C15" sqref="C15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男女混合</v>
      </c>
      <c r="I5" s="9">
        <f>入力!Y25</f>
        <v>11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NEW ASAMADAI</v>
      </c>
      <c r="C7" s="13" t="str">
        <f>IF(入力!C2="","",入力!C2)</f>
        <v>ニュー　アサマダイ</v>
      </c>
      <c r="D7" s="13" t="str">
        <f>IF(入力!AE3="","",入力!AE3)</f>
        <v>東京都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京浜東北</v>
      </c>
      <c r="S7" s="13" t="str">
        <f>IF(入力!AE5="","",入力!AE5)</f>
        <v>大井町</v>
      </c>
      <c r="T7" s="13"/>
      <c r="U7" s="13">
        <f>IF(入力!C4="","",入力!C4)</f>
        <v>434909266</v>
      </c>
      <c r="V7" s="13">
        <f>IF(入力!C5="","",入力!C5)</f>
        <v>435784605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亀石</v>
      </c>
      <c r="D16" s="13" t="str">
        <f>IF(入力!E8="","",入力!E8)</f>
        <v>久美子</v>
      </c>
      <c r="E16" s="13" t="str">
        <f>IF(入力!C7="","",入力!C7)</f>
        <v>カメイシ</v>
      </c>
      <c r="F16" s="13" t="str">
        <f>IF(入力!E7="","",入力!E7)</f>
        <v>クミコ</v>
      </c>
      <c r="G16" s="13">
        <f>IF(入力!G7="","",入力!G7)</f>
        <v>515059967</v>
      </c>
      <c r="H16" s="13">
        <f>IF(入力!J7="","",入力!J7)</f>
        <v>20226050</v>
      </c>
      <c r="I16" s="13" t="str">
        <f>IF(入力!M7="","",入力!M7)</f>
        <v/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140</v>
      </c>
      <c r="S16" s="13" t="str">
        <f>IF(入力!W7="","",入力!W7)</f>
        <v>0004</v>
      </c>
      <c r="T16" s="13" t="str">
        <f>IF(入力!P8="","",入力!P8)</f>
        <v>東京都品川区南品川5-11-40</v>
      </c>
      <c r="U16" s="13" t="str">
        <f>IF(入力!AL7="","",入力!AL7)</f>
        <v>090</v>
      </c>
      <c r="V16" s="13" t="str">
        <f>IF(入力!AK8="","",入力!AK8)</f>
        <v>3498</v>
      </c>
      <c r="W16" s="13" t="str">
        <f>IF(入力!AP8="","",入力!AP8)</f>
        <v>0668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正子</v>
      </c>
      <c r="E17" s="13" t="str">
        <f>IF(入力!C9="","",入力!C9)</f>
        <v>ハシモト</v>
      </c>
      <c r="F17" s="13" t="str">
        <f>IF(入力!E9="","",入力!E9)</f>
        <v>ショウコ</v>
      </c>
      <c r="G17" s="13">
        <f>IF(入力!G9="","",入力!G9)</f>
        <v>515059821</v>
      </c>
      <c r="H17" s="13" t="str">
        <f>IF(入力!J9="","",入力!J9)</f>
        <v/>
      </c>
      <c r="I17" s="13">
        <f>IF(入力!M9="","",入力!M9)</f>
        <v>427918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143</v>
      </c>
      <c r="S17" s="13" t="str">
        <f>IF(入力!W9="","",入力!W9)</f>
        <v>0024</v>
      </c>
      <c r="T17" s="13" t="str">
        <f>IF(入力!P10="","",入力!P10)</f>
        <v>東京都大田区中央2-16-2</v>
      </c>
      <c r="U17" s="13" t="str">
        <f>IF(入力!AL9="","",入力!AL9)</f>
        <v>090</v>
      </c>
      <c r="V17" s="13" t="str">
        <f>IF(入力!AK10="","",入力!AK10)</f>
        <v>4313</v>
      </c>
      <c r="W17" s="13" t="str">
        <f>IF(入力!AP10="","",入力!AP10)</f>
        <v>1026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橋本</v>
      </c>
      <c r="D20" s="13" t="str">
        <f>IF(入力!E12="","",入力!E12)</f>
        <v>政行</v>
      </c>
      <c r="E20" s="13" t="str">
        <f>IF(入力!C11="","",入力!C11)</f>
        <v>ハシモト</v>
      </c>
      <c r="F20" s="13" t="str">
        <f>IF(入力!E11="","",入力!E11)</f>
        <v>マサユキ</v>
      </c>
      <c r="G20" s="13">
        <f>IF(入力!G11="","",入力!G11)</f>
        <v>515059902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65</v>
      </c>
      <c r="M20" s="13"/>
      <c r="N20" s="13"/>
      <c r="O20" s="13"/>
      <c r="P20" s="13"/>
      <c r="Q20" s="13"/>
      <c r="R20" s="13" t="str">
        <f>IF(入力!R11="","",入力!R11)</f>
        <v>143</v>
      </c>
      <c r="S20" s="13" t="str">
        <f>IF(入力!W11="","",入力!W11)</f>
        <v>0024</v>
      </c>
      <c r="T20" s="13" t="str">
        <f>IF(入力!P12="","",入力!P12)</f>
        <v>東京都大田区中央2-16-2</v>
      </c>
      <c r="U20" s="13" t="str">
        <f>IF(入力!AL11="","",入力!AL11)</f>
        <v>090</v>
      </c>
      <c r="V20" s="13" t="str">
        <f>IF(入力!AK12="","",入力!AK12)</f>
        <v>7064</v>
      </c>
      <c r="W20" s="13" t="str">
        <f>IF(入力!AP12="","",入力!AP12)</f>
        <v>8365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亀石</v>
      </c>
      <c r="D22" s="13" t="str">
        <f>IF(入力!E16="","",入力!E16)</f>
        <v>久美子</v>
      </c>
      <c r="E22" s="13" t="str">
        <f>IF(入力!C15="","",入力!C15)</f>
        <v>カメイシ</v>
      </c>
      <c r="F22" s="13" t="str">
        <f>IF(入力!E15="","",入力!E15)</f>
        <v>クミコ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>090</v>
      </c>
      <c r="O22" s="13">
        <f>IF(入力!E21="","",入力!E21)</f>
        <v>3498</v>
      </c>
      <c r="P22" s="13" t="str">
        <f>IF(入力!G21="","",入力!G21)</f>
        <v>0668</v>
      </c>
      <c r="Q22" s="13"/>
      <c r="R22" s="13" t="str">
        <f>IF(入力!R15="","",入力!R15)</f>
        <v>140</v>
      </c>
      <c r="S22" s="13" t="str">
        <f>IF(入力!W15="","",入力!W15)</f>
        <v>0004</v>
      </c>
      <c r="T22" s="13" t="str">
        <f>IF(入力!P16="","",入力!P16)</f>
        <v>東京都品川区南品川5-11-40</v>
      </c>
      <c r="U22" s="13" t="str">
        <f>IF(入力!AL15="","",入力!AL15)</f>
        <v>090</v>
      </c>
      <c r="V22" s="13" t="str">
        <f>IF(入力!AK16="","",入力!AK16)</f>
        <v>3498</v>
      </c>
      <c r="W22" s="13" t="str">
        <f>IF(入力!AP16="","",入力!AP16)</f>
        <v>0668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kumikok@mbm.ocn.ne.jp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山際</v>
      </c>
      <c r="D24" s="51" t="str">
        <f>VLOOKUP($B$51,$A$53:$F$352,4)</f>
        <v>一輝</v>
      </c>
      <c r="E24" s="51" t="str">
        <f>VLOOKUP($B$51,$A$53:$F$352,5)</f>
        <v>ヤマギワ</v>
      </c>
      <c r="F24" s="51" t="str">
        <f>VLOOKUP($B$51,$A$53:$F$352,6)</f>
        <v>イッキ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5" thickBot="1">
      <c r="A50" s="17"/>
      <c r="B50" s="18"/>
    </row>
    <row r="51" spans="1:41" ht="1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山際</v>
      </c>
      <c r="D53" s="13" t="str">
        <f>IF(入力!E26="","",入力!E26)</f>
        <v>一輝</v>
      </c>
      <c r="E53" s="13" t="str">
        <f>IF(入力!C25="","",入力!C25)</f>
        <v>ヤマギワ</v>
      </c>
      <c r="F53" s="13" t="str">
        <f>IF(入力!E25="","",入力!E25)</f>
        <v>イッキ</v>
      </c>
      <c r="G53" s="13">
        <f>IF(入力!M25="","",入力!M25)</f>
        <v>519926471</v>
      </c>
      <c r="H53" s="13" t="str">
        <f>IF(入力!I25="","",入力!I25)</f>
        <v>品川区立浜川小学校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広大</v>
      </c>
      <c r="E54" s="13" t="str">
        <f>IF(入力!C27="","",入力!C27)</f>
        <v>サトウ</v>
      </c>
      <c r="F54" s="13" t="str">
        <f>IF(入力!E27="","",入力!E27)</f>
        <v>コウダイ</v>
      </c>
      <c r="G54" s="13">
        <f>IF(入力!M27="","",入力!M27)</f>
        <v>519557231</v>
      </c>
      <c r="H54" s="13" t="str">
        <f>IF(入力!I27="","",入力!I27)</f>
        <v>品川区立伊藤小学校</v>
      </c>
      <c r="I54" s="13">
        <f>IF(入力!G27="","",入力!G27)</f>
        <v>5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堀内</v>
      </c>
      <c r="D55" s="13" t="str">
        <f>IF(入力!E30="","",入力!E30)</f>
        <v>ふうか</v>
      </c>
      <c r="E55" s="13" t="str">
        <f>IF(入力!C29="","",入力!C29)</f>
        <v>ホリウチ</v>
      </c>
      <c r="F55" s="13" t="str">
        <f>IF(入力!E29="","",入力!E29)</f>
        <v>フウカ</v>
      </c>
      <c r="G55" s="13">
        <f>IF(入力!M29="","",入力!M29)</f>
        <v>516563268</v>
      </c>
      <c r="H55" s="13" t="str">
        <f>IF(入力!I29="","",入力!I29)</f>
        <v>品川区立浜川小学校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平野</v>
      </c>
      <c r="D56" s="13" t="str">
        <f>IF(入力!E32="","",入力!E32)</f>
        <v>悠惺</v>
      </c>
      <c r="E56" s="13" t="str">
        <f>IF(入力!C31="","",入力!C31)</f>
        <v>ヒラノ</v>
      </c>
      <c r="F56" s="13" t="str">
        <f>IF(入力!E31="","",入力!E31)</f>
        <v>ユウセイ</v>
      </c>
      <c r="G56" s="13">
        <f>IF(入力!M31="","",入力!M31)</f>
        <v>519564536</v>
      </c>
      <c r="H56" s="13" t="str">
        <f>IF(入力!I31="","",入力!I31)</f>
        <v>川崎市立宮内小学校</v>
      </c>
      <c r="I56" s="13">
        <f>IF(入力!G31="","",入力!G31)</f>
        <v>6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福元</v>
      </c>
      <c r="D57" s="13" t="str">
        <f>IF(入力!E34="","",入力!E34)</f>
        <v>隼人</v>
      </c>
      <c r="E57" s="13" t="str">
        <f>IF(入力!C33="","",入力!C33)</f>
        <v>フクモト</v>
      </c>
      <c r="F57" s="13" t="str">
        <f>IF(入力!E33="","",入力!E33)</f>
        <v>ハヤト</v>
      </c>
      <c r="G57" s="13">
        <f>IF(入力!M33="","",入力!M33)</f>
        <v>521879468</v>
      </c>
      <c r="H57" s="13" t="str">
        <f>IF(入力!I33="","",入力!I33)</f>
        <v>品川区立台場小学校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杏梨</v>
      </c>
      <c r="E58" s="13" t="str">
        <f>IF(入力!C35="","",入力!C35)</f>
        <v>スズキ</v>
      </c>
      <c r="F58" s="13" t="str">
        <f>IF(入力!E35="","",入力!E35)</f>
        <v>アンリ</v>
      </c>
      <c r="G58" s="13">
        <f>IF(入力!M35="","",入力!M35)</f>
        <v>519550966</v>
      </c>
      <c r="H58" s="13" t="str">
        <f>IF(入力!I35="","",入力!I35)</f>
        <v>品川区立浅間台小学校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大久保</v>
      </c>
      <c r="D59" s="13" t="str">
        <f>IF(入力!E38="","",入力!E38)</f>
        <v>歩音</v>
      </c>
      <c r="E59" s="13" t="str">
        <f>IF(入力!C37="","",入力!C37)</f>
        <v>オオクボ</v>
      </c>
      <c r="F59" s="13" t="str">
        <f>IF(入力!E37="","",入力!E37)</f>
        <v>アヤネ　</v>
      </c>
      <c r="G59" s="13">
        <f>IF(入力!M37="","",入力!M37)</f>
        <v>522653272</v>
      </c>
      <c r="H59" s="13" t="str">
        <f>IF(入力!I37="","",入力!I37)</f>
        <v>品川区立浅間台小学校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町田</v>
      </c>
      <c r="D60" s="13" t="str">
        <f>IF(入力!E40="","",入力!E40)</f>
        <v>麻緒</v>
      </c>
      <c r="E60" s="13" t="str">
        <f>IF(入力!C39="","",入力!C39)</f>
        <v>マチダ</v>
      </c>
      <c r="F60" s="13" t="str">
        <f>IF(入力!E39="","",入力!E39)</f>
        <v>マオ</v>
      </c>
      <c r="G60" s="13">
        <f>IF(入力!M39="","",入力!M39)</f>
        <v>521885278</v>
      </c>
      <c r="H60" s="13" t="str">
        <f>IF(入力!I39="","",入力!I39)</f>
        <v>品川区立浅間台小学校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後藤</v>
      </c>
      <c r="D61" s="13" t="str">
        <f>IF(入力!E42="","",入力!E42)</f>
        <v>琉太</v>
      </c>
      <c r="E61" s="13" t="str">
        <f>IF(入力!C41="","",入力!C41)</f>
        <v>ゴトウ</v>
      </c>
      <c r="F61" s="13" t="str">
        <f>IF(入力!E41="","",入力!E41)</f>
        <v>リュウタ</v>
      </c>
      <c r="G61" s="13">
        <f>IF(入力!M41="","",入力!M41)</f>
        <v>521931913</v>
      </c>
      <c r="H61" s="13" t="str">
        <f>IF(入力!I41="","",入力!I41)</f>
        <v>品川区立浅間台小学校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志川</v>
      </c>
      <c r="D62" s="13" t="str">
        <f>IF(入力!E44="","",入力!E44)</f>
        <v>榮冨</v>
      </c>
      <c r="E62" s="13" t="str">
        <f>IF(入力!C43="","",入力!C43)</f>
        <v>シカワ</v>
      </c>
      <c r="F62" s="13" t="str">
        <f>IF(入力!E43="","",入力!E43)</f>
        <v>エフ</v>
      </c>
      <c r="G62" s="13">
        <f>IF(入力!M43="","",入力!M43)</f>
        <v>519550959</v>
      </c>
      <c r="H62" s="13" t="str">
        <f>IF(入力!I43="","",入力!I43)</f>
        <v>品川区立浅間台小学校</v>
      </c>
      <c r="I62" s="13">
        <f>IF(入力!G43="","",入力!G43)</f>
        <v>5</v>
      </c>
      <c r="J62" s="13">
        <f>IF(入力!P43="","",入力!P43)</f>
        <v>163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永山</v>
      </c>
      <c r="D63" s="13" t="str">
        <f>IF(入力!E46="","",入力!E46)</f>
        <v>笑美</v>
      </c>
      <c r="E63" s="13" t="str">
        <f>IF(入力!C45="","",入力!C45)</f>
        <v>ナガヤマ</v>
      </c>
      <c r="F63" s="13" t="str">
        <f>IF(入力!E45="","",入力!E45)</f>
        <v>エミ</v>
      </c>
      <c r="G63" s="13">
        <f>IF(入力!M45="","",入力!M45)</f>
        <v>522652930</v>
      </c>
      <c r="H63" s="13" t="str">
        <f>IF(入力!I45="","",入力!I45)</f>
        <v>品川区立台場小学校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小貫</v>
      </c>
      <c r="D64" s="13" t="str">
        <f>IF(入力!E48="","",入力!E48)</f>
        <v>帆稀</v>
      </c>
      <c r="E64" s="13" t="str">
        <f>IF(入力!C47="","",入力!C47)</f>
        <v>オヌキ</v>
      </c>
      <c r="F64" s="13" t="str">
        <f>IF(入力!E47="","",入力!E47)</f>
        <v>ホマレ</v>
      </c>
      <c r="G64" s="13">
        <f>IF(入力!M47="","",入力!M47)</f>
        <v>522772867</v>
      </c>
      <c r="H64" s="13" t="str">
        <f>IF(入力!I47="","",入力!I47)</f>
        <v>品川区立台場小学校</v>
      </c>
      <c r="I64" s="13">
        <f>IF(入力!G47="","",入力!G47)</f>
        <v>5</v>
      </c>
      <c r="J64" s="13">
        <f>IF(入力!P47="","",入力!P47)</f>
        <v>154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宮崎</v>
      </c>
      <c r="D65" s="13" t="str">
        <f>IF(入力!E50="","",入力!E50)</f>
        <v>莉音</v>
      </c>
      <c r="E65" s="13" t="str">
        <f>IF(入力!C49="","",入力!C49)</f>
        <v>ミヤザキ</v>
      </c>
      <c r="F65" s="13" t="str">
        <f>IF(入力!E49="","",入力!E49)</f>
        <v>リオン</v>
      </c>
      <c r="G65" s="13">
        <f>IF(入力!M49="","",入力!M49)</f>
        <v>522652954</v>
      </c>
      <c r="H65" s="13" t="str">
        <f>IF(入力!I49="","",入力!I49)</f>
        <v>品川区立台場小学校</v>
      </c>
      <c r="I65" s="13">
        <f>IF(入力!G49="","",入力!G49)</f>
        <v>5</v>
      </c>
      <c r="J65" s="13">
        <f>IF(入力!P49="","",入力!P49)</f>
        <v>150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かめいし くみこ</cp:lastModifiedBy>
  <cp:lastPrinted>2016-05-09T15:17:35Z</cp:lastPrinted>
  <dcterms:created xsi:type="dcterms:W3CDTF">2014-04-05T09:56:00Z</dcterms:created>
  <dcterms:modified xsi:type="dcterms:W3CDTF">2022-11-06T12:09:27Z</dcterms:modified>
</cp:coreProperties>
</file>