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令和４年度　男子支部予選申込書\"/>
    </mc:Choice>
  </mc:AlternateContent>
  <xr:revisionPtr revIDLastSave="0" documentId="13_ncr:1_{B85DED13-A587-4B21-95AB-61A9D78CE040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D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F24" i="7"/>
</calcChain>
</file>

<file path=xl/sharedStrings.xml><?xml version="1.0" encoding="utf-8"?>
<sst xmlns="http://schemas.openxmlformats.org/spreadsheetml/2006/main" count="284" uniqueCount="225">
  <si>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</si>
  <si>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</si>
  <si>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</si>
  <si>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</si>
  <si>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</si>
  <si>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</si>
  <si>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</si>
  <si>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</si>
  <si>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</si>
  <si>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</si>
  <si>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</si>
  <si>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</si>
  <si>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</si>
  <si>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</si>
  <si>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</si>
  <si>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</si>
  <si>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</si>
  <si>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</si>
  <si>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</si>
  <si>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</si>
  <si>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</si>
  <si>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</si>
  <si>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</si>
  <si>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</si>
  <si>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</si>
  <si>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</si>
  <si>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</si>
  <si>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</si>
  <si>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</si>
  <si>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</si>
  <si>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</si>
  <si>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</si>
  <si>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</si>
  <si>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</si>
  <si>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</si>
  <si>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</si>
  <si>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</si>
  <si>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</si>
  <si>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</si>
  <si>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</si>
  <si>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</si>
  <si>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</si>
  <si>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</si>
  <si>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</si>
  <si>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</si>
  <si>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</si>
  <si>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</si>
  <si>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</si>
  <si>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</si>
  <si>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</si>
  <si>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</si>
  <si>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</si>
  <si>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</si>
  <si>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</si>
  <si>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</si>
  <si>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</si>
  <si>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</si>
  <si>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</si>
  <si>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</si>
  <si>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</si>
  <si>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</si>
  <si>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</si>
  <si>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</si>
  <si>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</si>
  <si>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</si>
  <si>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</si>
  <si>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</si>
  <si>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</si>
  <si>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</si>
  <si>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</si>
  <si>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</si>
  <si>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</si>
  <si>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</si>
  <si>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</si>
  <si>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</si>
  <si>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</si>
  <si>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</si>
  <si>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</si>
  <si>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</si>
  <si>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</si>
  <si>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</si>
  <si>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</si>
  <si>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</si>
  <si>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</si>
  <si>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</si>
  <si>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</si>
  <si>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</si>
  <si>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</si>
  <si>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</si>
  <si>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</si>
  <si>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</si>
  <si>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</si>
  <si>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</si>
  <si>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</si>
  <si>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</si>
  <si>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</si>
  <si>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</si>
  <si>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</si>
  <si>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</si>
  <si>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</si>
  <si>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</si>
  <si>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</si>
  <si>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</si>
  <si>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</si>
  <si>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</si>
  <si>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</si>
  <si>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</si>
  <si>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</si>
  <si>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</si>
  <si>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</si>
  <si>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</si>
  <si>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</si>
  <si>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</si>
  <si>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</si>
  <si>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</si>
  <si>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</si>
  <si>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</si>
  <si>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</si>
  <si>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</si>
  <si>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</si>
  <si>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</si>
  <si>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</si>
  <si>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</si>
  <si>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</si>
  <si>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</si>
  <si>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</si>
  <si>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</si>
  <si>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</si>
  <si>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</si>
  <si>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</si>
  <si>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</si>
  <si>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</si>
  <si>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</si>
  <si>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カヤダ</t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</si>
  <si>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</si>
  <si>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</si>
  <si>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5">
      <t>ヤチヨチュウオウ</t>
    </rPh>
    <phoneticPr fontId="2"/>
  </si>
  <si>
    <t>遠藤</t>
    <rPh sb="0" eb="2">
      <t>エンドウ</t>
    </rPh>
    <phoneticPr fontId="2"/>
  </si>
  <si>
    <t>砂絵子</t>
    <rPh sb="0" eb="3">
      <t>スナエコ</t>
    </rPh>
    <phoneticPr fontId="2"/>
  </si>
  <si>
    <t>エンドウ</t>
    <phoneticPr fontId="2"/>
  </si>
  <si>
    <t>サエコ</t>
    <phoneticPr fontId="2"/>
  </si>
  <si>
    <t>276</t>
    <phoneticPr fontId="2"/>
  </si>
  <si>
    <t>0042</t>
    <phoneticPr fontId="2"/>
  </si>
  <si>
    <t>千葉県八千代市ゆりのき台3-4-720</t>
    <rPh sb="0" eb="3">
      <t>チバケン</t>
    </rPh>
    <rPh sb="3" eb="7">
      <t>ヤチヨシ</t>
    </rPh>
    <rPh sb="11" eb="12">
      <t>ダイ</t>
    </rPh>
    <phoneticPr fontId="2"/>
  </si>
  <si>
    <t>090</t>
    <phoneticPr fontId="2"/>
  </si>
  <si>
    <t>5542</t>
    <phoneticPr fontId="2"/>
  </si>
  <si>
    <t>4845</t>
    <phoneticPr fontId="2"/>
  </si>
  <si>
    <t>富樫</t>
    <rPh sb="0" eb="2">
      <t>トガシ</t>
    </rPh>
    <phoneticPr fontId="2"/>
  </si>
  <si>
    <t>久美</t>
    <rPh sb="0" eb="2">
      <t>クミ</t>
    </rPh>
    <phoneticPr fontId="2"/>
  </si>
  <si>
    <t>0015</t>
    <phoneticPr fontId="2"/>
  </si>
  <si>
    <t>千葉県八千代市米本2132</t>
    <rPh sb="0" eb="3">
      <t>チバケン</t>
    </rPh>
    <rPh sb="3" eb="7">
      <t>ヤチヨシ</t>
    </rPh>
    <rPh sb="7" eb="9">
      <t>ヨナモト</t>
    </rPh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</si>
  <si>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</si>
  <si>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</si>
  <si>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トガシ</t>
    <phoneticPr fontId="2"/>
  </si>
  <si>
    <t>クミ</t>
    <phoneticPr fontId="2"/>
  </si>
  <si>
    <t>ヤマダ</t>
  </si>
  <si>
    <t>ヤマダ</t>
    <phoneticPr fontId="2"/>
  </si>
  <si>
    <t>サトミ</t>
    <phoneticPr fontId="2"/>
  </si>
  <si>
    <t>0046</t>
    <phoneticPr fontId="2"/>
  </si>
  <si>
    <t>千葉県八千代市大和田新田481-106</t>
    <rPh sb="7" eb="12">
      <t>オオワダシンデン</t>
    </rPh>
    <phoneticPr fontId="2"/>
  </si>
  <si>
    <t>9004</t>
    <phoneticPr fontId="2"/>
  </si>
  <si>
    <t>6657</t>
    <phoneticPr fontId="2"/>
  </si>
  <si>
    <t>将憲</t>
    <rPh sb="0" eb="2">
      <t>ショウケン</t>
    </rPh>
    <phoneticPr fontId="2"/>
  </si>
  <si>
    <t>マサノリ</t>
    <phoneticPr fontId="2"/>
  </si>
  <si>
    <t>千葉県八千代市ゆりのき台3-4-720</t>
    <phoneticPr fontId="2"/>
  </si>
  <si>
    <t>047</t>
    <phoneticPr fontId="2"/>
  </si>
  <si>
    <t>482</t>
    <phoneticPr fontId="2"/>
  </si>
  <si>
    <t>9189</t>
    <phoneticPr fontId="2"/>
  </si>
  <si>
    <t>髙橋</t>
    <rPh sb="0" eb="2">
      <t>タカハシ</t>
    </rPh>
    <phoneticPr fontId="2"/>
  </si>
  <si>
    <t>史郎</t>
    <rPh sb="0" eb="2">
      <t>シロウ</t>
    </rPh>
    <phoneticPr fontId="2"/>
  </si>
  <si>
    <t>タカハシ</t>
    <phoneticPr fontId="2"/>
  </si>
  <si>
    <t>フミオ</t>
    <phoneticPr fontId="2"/>
  </si>
  <si>
    <t>青木</t>
    <rPh sb="0" eb="2">
      <t>アオキ</t>
    </rPh>
    <phoneticPr fontId="2"/>
  </si>
  <si>
    <t>潤哉</t>
    <rPh sb="0" eb="1">
      <t>ウルオ</t>
    </rPh>
    <rPh sb="1" eb="2">
      <t>ヤ</t>
    </rPh>
    <phoneticPr fontId="2"/>
  </si>
  <si>
    <t>アオキ</t>
    <phoneticPr fontId="2"/>
  </si>
  <si>
    <t>ウルヤ</t>
    <phoneticPr fontId="2"/>
  </si>
  <si>
    <t>大和田南小学校</t>
    <rPh sb="0" eb="3">
      <t>オオワダ</t>
    </rPh>
    <rPh sb="3" eb="4">
      <t>ミナミ</t>
    </rPh>
    <rPh sb="4" eb="7">
      <t>ショウガッコウ</t>
    </rPh>
    <phoneticPr fontId="2"/>
  </si>
  <si>
    <t>神田</t>
    <rPh sb="0" eb="2">
      <t>カンダ</t>
    </rPh>
    <phoneticPr fontId="2"/>
  </si>
  <si>
    <t>篤人</t>
    <rPh sb="0" eb="2">
      <t>アツト</t>
    </rPh>
    <phoneticPr fontId="2"/>
  </si>
  <si>
    <t>カンダ</t>
    <phoneticPr fontId="2"/>
  </si>
  <si>
    <t>アツト</t>
    <phoneticPr fontId="2"/>
  </si>
  <si>
    <t>東習志野小学校</t>
    <rPh sb="0" eb="7">
      <t>ヒガシナラシノショウガッコウ</t>
    </rPh>
    <phoneticPr fontId="2"/>
  </si>
  <si>
    <t>イカダイ</t>
    <phoneticPr fontId="2"/>
  </si>
  <si>
    <t>サクヤ</t>
    <phoneticPr fontId="2"/>
  </si>
  <si>
    <t>筏井</t>
    <rPh sb="0" eb="2">
      <t>イカダイ</t>
    </rPh>
    <phoneticPr fontId="2"/>
  </si>
  <si>
    <t>咲弥</t>
    <rPh sb="0" eb="1">
      <t>サ</t>
    </rPh>
    <phoneticPr fontId="2"/>
  </si>
  <si>
    <t>フクシマ</t>
    <phoneticPr fontId="2"/>
  </si>
  <si>
    <t>ソラ</t>
    <phoneticPr fontId="2"/>
  </si>
  <si>
    <t>福島</t>
    <rPh sb="0" eb="2">
      <t>フクシマ</t>
    </rPh>
    <phoneticPr fontId="2"/>
  </si>
  <si>
    <t>大空</t>
    <rPh sb="0" eb="2">
      <t>オオゾラ</t>
    </rPh>
    <phoneticPr fontId="2"/>
  </si>
  <si>
    <t>萱田小学校</t>
    <rPh sb="0" eb="2">
      <t>カヤダ</t>
    </rPh>
    <rPh sb="2" eb="5">
      <t>ショウガッコウ</t>
    </rPh>
    <phoneticPr fontId="2"/>
  </si>
  <si>
    <t>アオヌマ</t>
    <phoneticPr fontId="2"/>
  </si>
  <si>
    <t>コウヘイ</t>
    <phoneticPr fontId="2"/>
  </si>
  <si>
    <t>青沼</t>
    <rPh sb="0" eb="2">
      <t>アオヌマ</t>
    </rPh>
    <phoneticPr fontId="2"/>
  </si>
  <si>
    <t>航平</t>
    <rPh sb="0" eb="2">
      <t>コウヘイ</t>
    </rPh>
    <phoneticPr fontId="2"/>
  </si>
  <si>
    <t>ヤマノウチ</t>
    <phoneticPr fontId="2"/>
  </si>
  <si>
    <t>シュンスケ</t>
    <phoneticPr fontId="2"/>
  </si>
  <si>
    <t>山之内</t>
    <rPh sb="0" eb="3">
      <t>ヤマノウチ</t>
    </rPh>
    <phoneticPr fontId="2"/>
  </si>
  <si>
    <t>駿介</t>
    <rPh sb="0" eb="2">
      <t>シュンスケ</t>
    </rPh>
    <phoneticPr fontId="2"/>
  </si>
  <si>
    <t>村上小学校</t>
    <rPh sb="0" eb="5">
      <t>ムラカミショウガッコウ</t>
    </rPh>
    <phoneticPr fontId="2"/>
  </si>
  <si>
    <t>ハセガワ</t>
    <phoneticPr fontId="2"/>
  </si>
  <si>
    <t>タイセイ</t>
    <phoneticPr fontId="2"/>
  </si>
  <si>
    <t>長谷川</t>
    <rPh sb="0" eb="3">
      <t>ハセガワ</t>
    </rPh>
    <phoneticPr fontId="2"/>
  </si>
  <si>
    <t>敦星</t>
    <rPh sb="0" eb="1">
      <t>アツ</t>
    </rPh>
    <rPh sb="1" eb="2">
      <t>ホシ</t>
    </rPh>
    <phoneticPr fontId="2"/>
  </si>
  <si>
    <t>イズミサワ</t>
    <phoneticPr fontId="2"/>
  </si>
  <si>
    <t>ダイチ</t>
    <phoneticPr fontId="2"/>
  </si>
  <si>
    <t>泉沢</t>
    <rPh sb="0" eb="2">
      <t>イズミサワ</t>
    </rPh>
    <phoneticPr fontId="2"/>
  </si>
  <si>
    <t>大智</t>
    <rPh sb="0" eb="2">
      <t>ダイチ</t>
    </rPh>
    <phoneticPr fontId="2"/>
  </si>
  <si>
    <t>藤崎小学校</t>
    <rPh sb="0" eb="2">
      <t>フジサキ</t>
    </rPh>
    <rPh sb="2" eb="5">
      <t>ショウガッコウ</t>
    </rPh>
    <phoneticPr fontId="2"/>
  </si>
  <si>
    <t>ホンダ</t>
    <phoneticPr fontId="2"/>
  </si>
  <si>
    <t>イチノスケ</t>
    <phoneticPr fontId="2"/>
  </si>
  <si>
    <t>本田</t>
    <rPh sb="0" eb="2">
      <t>ホンダ</t>
    </rPh>
    <phoneticPr fontId="2"/>
  </si>
  <si>
    <t>一之助</t>
    <rPh sb="0" eb="3">
      <t>イチノスケ</t>
    </rPh>
    <phoneticPr fontId="2"/>
  </si>
  <si>
    <t>大和田西小学校</t>
    <rPh sb="0" eb="3">
      <t>オオワダ</t>
    </rPh>
    <rPh sb="3" eb="4">
      <t>ニシ</t>
    </rPh>
    <rPh sb="4" eb="7">
      <t>ショウガッコウ</t>
    </rPh>
    <phoneticPr fontId="2"/>
  </si>
  <si>
    <t>トモキ</t>
    <phoneticPr fontId="2"/>
  </si>
  <si>
    <t>友樹</t>
    <rPh sb="0" eb="1">
      <t>トモ</t>
    </rPh>
    <phoneticPr fontId="2"/>
  </si>
  <si>
    <t>イソダ</t>
    <phoneticPr fontId="2"/>
  </si>
  <si>
    <t>ノゾム</t>
    <phoneticPr fontId="2"/>
  </si>
  <si>
    <t>磯田</t>
    <rPh sb="0" eb="2">
      <t>イソダ</t>
    </rPh>
    <phoneticPr fontId="2"/>
  </si>
  <si>
    <t>望武</t>
    <rPh sb="0" eb="1">
      <t>ノゾム</t>
    </rPh>
    <rPh sb="1" eb="2">
      <t>タケ</t>
    </rPh>
    <phoneticPr fontId="2"/>
  </si>
  <si>
    <t>古和釜小学校</t>
    <rPh sb="0" eb="3">
      <t>コワガマ</t>
    </rPh>
    <rPh sb="3" eb="6">
      <t>ショウガッコウ</t>
    </rPh>
    <phoneticPr fontId="2"/>
  </si>
  <si>
    <t>念願の県大会出場です。
全員が一丸となって、勝利をつかめるよう全力で頑張ります！！</t>
    <rPh sb="0" eb="2">
      <t>ネンガン</t>
    </rPh>
    <rPh sb="3" eb="6">
      <t>ケンタイカイ</t>
    </rPh>
    <rPh sb="6" eb="8">
      <t>シュツジョウ</t>
    </rPh>
    <rPh sb="12" eb="14">
      <t>ゼンイン</t>
    </rPh>
    <rPh sb="15" eb="17">
      <t>イチガン</t>
    </rPh>
    <rPh sb="22" eb="24">
      <t>ショウリ</t>
    </rPh>
    <rPh sb="31" eb="33">
      <t>ゼンリョク</t>
    </rPh>
    <rPh sb="34" eb="36">
      <t>ガンバ</t>
    </rPh>
    <phoneticPr fontId="2"/>
  </si>
  <si>
    <t>090</t>
    <phoneticPr fontId="2"/>
  </si>
  <si>
    <t>5758</t>
    <phoneticPr fontId="2"/>
  </si>
  <si>
    <t>5621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</si>
</sst>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wrapText="1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K40" sqref="AK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0" t="s">
        <v>119</v>
      </c>
      <c r="K2" s="218"/>
      <c r="L2" s="218"/>
      <c r="M2" s="218"/>
      <c r="N2" s="218"/>
      <c r="O2" s="21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15" t="s">
        <v>90</v>
      </c>
      <c r="K3" s="216"/>
      <c r="L3" s="216"/>
      <c r="M3" s="216"/>
      <c r="N3" s="216"/>
      <c r="O3" s="217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436191709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5">
        <v>12014</v>
      </c>
      <c r="K5" s="196"/>
      <c r="L5" s="196"/>
      <c r="M5" s="196"/>
      <c r="N5" s="196"/>
      <c r="O5" s="196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139</v>
      </c>
      <c r="D7" s="109"/>
      <c r="E7" s="110" t="s">
        <v>140</v>
      </c>
      <c r="F7" s="111"/>
      <c r="G7" s="198">
        <v>519930010</v>
      </c>
      <c r="H7" s="198"/>
      <c r="I7" s="198"/>
      <c r="J7" s="198"/>
      <c r="K7" s="198"/>
      <c r="L7" s="198"/>
      <c r="M7" s="198">
        <v>477133</v>
      </c>
      <c r="N7" s="198"/>
      <c r="O7" s="198"/>
      <c r="P7" s="171" t="s">
        <v>7</v>
      </c>
      <c r="Q7" s="172"/>
      <c r="R7" s="142" t="s">
        <v>141</v>
      </c>
      <c r="S7" s="142"/>
      <c r="T7" s="142"/>
      <c r="U7" s="142"/>
      <c r="V7" s="27" t="s">
        <v>8</v>
      </c>
      <c r="W7" s="132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2"/>
      <c r="B8" s="140"/>
      <c r="C8" s="112" t="s">
        <v>137</v>
      </c>
      <c r="D8" s="113"/>
      <c r="E8" s="114" t="s">
        <v>138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153</v>
      </c>
      <c r="D9" s="109"/>
      <c r="E9" s="110" t="s">
        <v>154</v>
      </c>
      <c r="F9" s="111"/>
      <c r="G9" s="198">
        <v>522779996</v>
      </c>
      <c r="H9" s="198"/>
      <c r="I9" s="198"/>
      <c r="J9" s="198"/>
      <c r="K9" s="198"/>
      <c r="L9" s="198"/>
      <c r="M9" s="198"/>
      <c r="N9" s="198"/>
      <c r="O9" s="198"/>
      <c r="P9" s="171" t="s">
        <v>7</v>
      </c>
      <c r="Q9" s="172"/>
      <c r="R9" s="142" t="s">
        <v>141</v>
      </c>
      <c r="S9" s="142"/>
      <c r="T9" s="142"/>
      <c r="U9" s="142"/>
      <c r="V9" s="27" t="s">
        <v>8</v>
      </c>
      <c r="W9" s="132" t="s">
        <v>149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222</v>
      </c>
      <c r="AM9" s="59"/>
      <c r="AN9" s="59"/>
      <c r="AO9" s="59"/>
      <c r="AP9" s="59"/>
      <c r="AQ9" s="59"/>
      <c r="AR9" s="59"/>
      <c r="AS9" s="36" t="s">
        <v>126</v>
      </c>
      <c r="AT9" s="54">
        <v>40</v>
      </c>
    </row>
    <row r="10" spans="1:51" ht="18" customHeight="1">
      <c r="A10" s="72"/>
      <c r="B10" s="140"/>
      <c r="C10" s="112" t="s">
        <v>147</v>
      </c>
      <c r="D10" s="113"/>
      <c r="E10" s="114" t="s">
        <v>148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150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223</v>
      </c>
      <c r="AL10" s="61"/>
      <c r="AM10" s="61"/>
      <c r="AN10" s="61"/>
      <c r="AO10" s="37" t="s">
        <v>127</v>
      </c>
      <c r="AP10" s="61" t="s">
        <v>224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08" t="s">
        <v>156</v>
      </c>
      <c r="D11" s="109"/>
      <c r="E11" s="110" t="s">
        <v>157</v>
      </c>
      <c r="F11" s="111"/>
      <c r="G11" s="198">
        <v>519930034</v>
      </c>
      <c r="H11" s="198"/>
      <c r="I11" s="198"/>
      <c r="J11" s="198"/>
      <c r="K11" s="198"/>
      <c r="L11" s="198"/>
      <c r="M11" s="198"/>
      <c r="N11" s="198"/>
      <c r="O11" s="198"/>
      <c r="P11" s="171" t="s">
        <v>7</v>
      </c>
      <c r="Q11" s="172"/>
      <c r="R11" s="142" t="s">
        <v>141</v>
      </c>
      <c r="S11" s="142"/>
      <c r="T11" s="142"/>
      <c r="U11" s="142"/>
      <c r="V11" s="27" t="s">
        <v>8</v>
      </c>
      <c r="W11" s="132" t="s">
        <v>158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144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2"/>
      <c r="B12" s="140"/>
      <c r="C12" s="112" t="s">
        <v>151</v>
      </c>
      <c r="D12" s="113"/>
      <c r="E12" s="114" t="s">
        <v>152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160</v>
      </c>
      <c r="AL12" s="61"/>
      <c r="AM12" s="61"/>
      <c r="AN12" s="61"/>
      <c r="AO12" s="37" t="s">
        <v>127</v>
      </c>
      <c r="AP12" s="61" t="s">
        <v>161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08" t="s">
        <v>170</v>
      </c>
      <c r="D13" s="109"/>
      <c r="E13" s="110" t="s">
        <v>171</v>
      </c>
      <c r="F13" s="111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40"/>
      <c r="C14" s="112" t="s">
        <v>168</v>
      </c>
      <c r="D14" s="113"/>
      <c r="E14" s="114" t="s">
        <v>169</v>
      </c>
      <c r="F14" s="115"/>
      <c r="G14" s="201"/>
      <c r="H14" s="201"/>
      <c r="I14" s="201"/>
      <c r="J14" s="201"/>
      <c r="K14" s="201"/>
      <c r="L14" s="201"/>
      <c r="M14" s="201"/>
      <c r="N14" s="201"/>
      <c r="O14" s="201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2" t="s">
        <v>98</v>
      </c>
      <c r="B15" s="140"/>
      <c r="C15" s="108" t="s">
        <v>139</v>
      </c>
      <c r="D15" s="109"/>
      <c r="E15" s="110" t="s">
        <v>163</v>
      </c>
      <c r="F15" s="111"/>
      <c r="G15" s="201"/>
      <c r="H15" s="201"/>
      <c r="I15" s="201"/>
      <c r="J15" s="201"/>
      <c r="K15" s="201"/>
      <c r="L15" s="201"/>
      <c r="M15" s="201"/>
      <c r="N15" s="201"/>
      <c r="O15" s="201"/>
      <c r="P15" s="171" t="s">
        <v>7</v>
      </c>
      <c r="Q15" s="172"/>
      <c r="R15" s="142" t="s">
        <v>141</v>
      </c>
      <c r="S15" s="142"/>
      <c r="T15" s="142"/>
      <c r="U15" s="142"/>
      <c r="V15" s="27" t="s">
        <v>8</v>
      </c>
      <c r="W15" s="132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165</v>
      </c>
      <c r="AM15" s="59"/>
      <c r="AN15" s="59"/>
      <c r="AO15" s="59"/>
      <c r="AP15" s="59"/>
      <c r="AQ15" s="59"/>
      <c r="AR15" s="59"/>
      <c r="AS15" s="36" t="s">
        <v>126</v>
      </c>
      <c r="AT15" s="54">
        <v>47</v>
      </c>
    </row>
    <row r="16" spans="1:51" ht="18" customHeight="1">
      <c r="A16" s="72"/>
      <c r="B16" s="140"/>
      <c r="C16" s="112" t="s">
        <v>137</v>
      </c>
      <c r="D16" s="113"/>
      <c r="E16" s="114" t="s">
        <v>162</v>
      </c>
      <c r="F16" s="115"/>
      <c r="G16" s="201"/>
      <c r="H16" s="201"/>
      <c r="I16" s="201"/>
      <c r="J16" s="201"/>
      <c r="K16" s="201"/>
      <c r="L16" s="201"/>
      <c r="M16" s="201"/>
      <c r="N16" s="201"/>
      <c r="O16" s="201"/>
      <c r="P16" s="134" t="s">
        <v>164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166</v>
      </c>
      <c r="AL16" s="61"/>
      <c r="AM16" s="61"/>
      <c r="AN16" s="61"/>
      <c r="AO16" s="37" t="s">
        <v>127</v>
      </c>
      <c r="AP16" s="61" t="s">
        <v>167</v>
      </c>
      <c r="AQ16" s="61"/>
      <c r="AR16" s="61"/>
      <c r="AS16" s="62"/>
      <c r="AT16" s="54"/>
    </row>
    <row r="17" spans="1:46">
      <c r="A17" s="72" t="s">
        <v>0</v>
      </c>
      <c r="B17" s="140"/>
      <c r="C17" s="190" t="str">
        <f>IF(P16="","",P16)</f>
        <v>千葉県八千代市ゆりのき台3-4-720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0" t="str">
        <f>IF(AL15="","",AL15&amp;"-"&amp;AK16&amp;"-"&amp;AP16)</f>
        <v>047-482-9189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1">
        <v>90</v>
      </c>
      <c r="D21" s="203"/>
      <c r="E21" s="203">
        <v>7732</v>
      </c>
      <c r="F21" s="203"/>
      <c r="G21" s="203">
        <v>2345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0"/>
      <c r="C24" s="179" t="s">
        <v>103</v>
      </c>
      <c r="D24" s="180"/>
      <c r="E24" s="181" t="s">
        <v>104</v>
      </c>
      <c r="F24" s="18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108" t="s">
        <v>174</v>
      </c>
      <c r="D25" s="109"/>
      <c r="E25" s="110" t="s">
        <v>175</v>
      </c>
      <c r="F25" s="111"/>
      <c r="G25" s="95">
        <v>4</v>
      </c>
      <c r="H25" s="96"/>
      <c r="I25" s="99" t="s">
        <v>176</v>
      </c>
      <c r="J25" s="100"/>
      <c r="K25" s="100"/>
      <c r="L25" s="96"/>
      <c r="M25" s="95">
        <v>522778210</v>
      </c>
      <c r="N25" s="100"/>
      <c r="O25" s="96"/>
      <c r="P25" s="95">
        <v>142</v>
      </c>
      <c r="Q25" s="100"/>
      <c r="R25" s="100"/>
      <c r="S25" s="100"/>
      <c r="T25" s="102"/>
      <c r="U25" s="1"/>
      <c r="V25" s="1"/>
      <c r="W25" s="1"/>
      <c r="X25" s="1"/>
      <c r="Y25" s="205">
        <v>11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172</v>
      </c>
      <c r="D26" s="113"/>
      <c r="E26" s="114" t="s">
        <v>173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179</v>
      </c>
      <c r="D27" s="109"/>
      <c r="E27" s="110" t="s">
        <v>180</v>
      </c>
      <c r="F27" s="111"/>
      <c r="G27" s="95">
        <v>5</v>
      </c>
      <c r="H27" s="96"/>
      <c r="I27" s="99" t="s">
        <v>181</v>
      </c>
      <c r="J27" s="100"/>
      <c r="K27" s="100"/>
      <c r="L27" s="96"/>
      <c r="M27" s="95">
        <v>522778203</v>
      </c>
      <c r="N27" s="100"/>
      <c r="O27" s="96"/>
      <c r="P27" s="95">
        <v>154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177</v>
      </c>
      <c r="D28" s="113"/>
      <c r="E28" s="114" t="s">
        <v>178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182</v>
      </c>
      <c r="D29" s="109"/>
      <c r="E29" s="110" t="s">
        <v>183</v>
      </c>
      <c r="F29" s="111"/>
      <c r="G29" s="95">
        <v>5</v>
      </c>
      <c r="H29" s="96"/>
      <c r="I29" s="99" t="s">
        <v>181</v>
      </c>
      <c r="J29" s="100"/>
      <c r="K29" s="100"/>
      <c r="L29" s="96"/>
      <c r="M29" s="95">
        <v>522778197</v>
      </c>
      <c r="N29" s="100"/>
      <c r="O29" s="96"/>
      <c r="P29" s="95">
        <v>145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184</v>
      </c>
      <c r="D30" s="113"/>
      <c r="E30" s="114" t="s">
        <v>185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186</v>
      </c>
      <c r="D31" s="109"/>
      <c r="E31" s="110" t="s">
        <v>187</v>
      </c>
      <c r="F31" s="111"/>
      <c r="G31" s="95">
        <v>4</v>
      </c>
      <c r="H31" s="96"/>
      <c r="I31" s="99" t="s">
        <v>190</v>
      </c>
      <c r="J31" s="100"/>
      <c r="K31" s="100"/>
      <c r="L31" s="96"/>
      <c r="M31" s="95">
        <v>522778234</v>
      </c>
      <c r="N31" s="100"/>
      <c r="O31" s="96"/>
      <c r="P31" s="95">
        <v>138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188</v>
      </c>
      <c r="D32" s="113"/>
      <c r="E32" s="114" t="s">
        <v>189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191</v>
      </c>
      <c r="D33" s="109"/>
      <c r="E33" s="110" t="s">
        <v>192</v>
      </c>
      <c r="F33" s="111"/>
      <c r="G33" s="95">
        <v>3</v>
      </c>
      <c r="H33" s="96"/>
      <c r="I33" s="99" t="s">
        <v>190</v>
      </c>
      <c r="J33" s="100"/>
      <c r="K33" s="100"/>
      <c r="L33" s="96"/>
      <c r="M33" s="95">
        <v>522778272</v>
      </c>
      <c r="N33" s="100"/>
      <c r="O33" s="96"/>
      <c r="P33" s="95">
        <v>142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193</v>
      </c>
      <c r="D34" s="113"/>
      <c r="E34" s="114" t="s">
        <v>194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195</v>
      </c>
      <c r="D35" s="109"/>
      <c r="E35" s="110" t="s">
        <v>196</v>
      </c>
      <c r="F35" s="111"/>
      <c r="G35" s="95">
        <v>4</v>
      </c>
      <c r="H35" s="96"/>
      <c r="I35" s="99" t="s">
        <v>199</v>
      </c>
      <c r="J35" s="100"/>
      <c r="K35" s="100"/>
      <c r="L35" s="96"/>
      <c r="M35" s="95">
        <v>522778241</v>
      </c>
      <c r="N35" s="100"/>
      <c r="O35" s="96"/>
      <c r="P35" s="95">
        <v>136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197</v>
      </c>
      <c r="D36" s="113"/>
      <c r="E36" s="114" t="s">
        <v>198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200</v>
      </c>
      <c r="D37" s="109"/>
      <c r="E37" s="110" t="s">
        <v>201</v>
      </c>
      <c r="F37" s="111"/>
      <c r="G37" s="95">
        <v>5</v>
      </c>
      <c r="H37" s="96"/>
      <c r="I37" s="99" t="s">
        <v>181</v>
      </c>
      <c r="J37" s="100"/>
      <c r="K37" s="100"/>
      <c r="L37" s="96"/>
      <c r="M37" s="95">
        <v>519915017</v>
      </c>
      <c r="N37" s="100"/>
      <c r="O37" s="96"/>
      <c r="P37" s="95">
        <v>151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202</v>
      </c>
      <c r="D38" s="113"/>
      <c r="E38" s="114" t="s">
        <v>203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204</v>
      </c>
      <c r="D39" s="109"/>
      <c r="E39" s="110" t="s">
        <v>205</v>
      </c>
      <c r="F39" s="111"/>
      <c r="G39" s="95">
        <v>4</v>
      </c>
      <c r="H39" s="96"/>
      <c r="I39" s="99" t="s">
        <v>208</v>
      </c>
      <c r="J39" s="100"/>
      <c r="K39" s="100"/>
      <c r="L39" s="96"/>
      <c r="M39" s="95">
        <v>522778227</v>
      </c>
      <c r="N39" s="100"/>
      <c r="O39" s="96"/>
      <c r="P39" s="95">
        <v>136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206</v>
      </c>
      <c r="D40" s="113"/>
      <c r="E40" s="114" t="s">
        <v>207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209</v>
      </c>
      <c r="D41" s="109"/>
      <c r="E41" s="110" t="s">
        <v>210</v>
      </c>
      <c r="F41" s="111"/>
      <c r="G41" s="95">
        <v>3</v>
      </c>
      <c r="H41" s="96"/>
      <c r="I41" s="99" t="s">
        <v>213</v>
      </c>
      <c r="J41" s="100"/>
      <c r="K41" s="100"/>
      <c r="L41" s="96"/>
      <c r="M41" s="95">
        <v>522778258</v>
      </c>
      <c r="N41" s="100"/>
      <c r="O41" s="96"/>
      <c r="P41" s="95">
        <v>132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211</v>
      </c>
      <c r="D42" s="113"/>
      <c r="E42" s="114" t="s">
        <v>212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155</v>
      </c>
      <c r="D43" s="109"/>
      <c r="E43" s="110" t="s">
        <v>214</v>
      </c>
      <c r="F43" s="111"/>
      <c r="G43" s="95">
        <v>2</v>
      </c>
      <c r="H43" s="96"/>
      <c r="I43" s="99" t="s">
        <v>190</v>
      </c>
      <c r="J43" s="100"/>
      <c r="K43" s="100"/>
      <c r="L43" s="96"/>
      <c r="M43" s="95">
        <v>522778296</v>
      </c>
      <c r="N43" s="100"/>
      <c r="O43" s="96"/>
      <c r="P43" s="95">
        <v>133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151</v>
      </c>
      <c r="D44" s="113"/>
      <c r="E44" s="114" t="s">
        <v>215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216</v>
      </c>
      <c r="D45" s="109"/>
      <c r="E45" s="110" t="s">
        <v>217</v>
      </c>
      <c r="F45" s="111"/>
      <c r="G45" s="95">
        <v>2</v>
      </c>
      <c r="H45" s="96"/>
      <c r="I45" s="99" t="s">
        <v>220</v>
      </c>
      <c r="J45" s="100"/>
      <c r="K45" s="100"/>
      <c r="L45" s="96"/>
      <c r="M45" s="95">
        <v>522778289</v>
      </c>
      <c r="N45" s="100"/>
      <c r="O45" s="96"/>
      <c r="P45" s="95">
        <v>130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218</v>
      </c>
      <c r="D46" s="113"/>
      <c r="E46" s="114" t="s">
        <v>219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86"/>
      <c r="D47" s="109"/>
      <c r="E47" s="109"/>
      <c r="F47" s="111"/>
      <c r="G47" s="95"/>
      <c r="H47" s="96"/>
      <c r="I47" s="95"/>
      <c r="J47" s="100"/>
      <c r="K47" s="100"/>
      <c r="L47" s="96"/>
      <c r="M47" s="95"/>
      <c r="N47" s="100"/>
      <c r="O47" s="96"/>
      <c r="P47" s="95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7"/>
      <c r="D48" s="188"/>
      <c r="E48" s="188"/>
      <c r="F48" s="189"/>
      <c r="G48" s="170"/>
      <c r="H48" s="183"/>
      <c r="I48" s="170"/>
      <c r="J48" s="130"/>
      <c r="K48" s="130"/>
      <c r="L48" s="183"/>
      <c r="M48" s="170"/>
      <c r="N48" s="130"/>
      <c r="O48" s="183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221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D29" sqref="D2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男子</v>
      </c>
      <c r="I5" s="9">
        <f>入力!Y25</f>
        <v>11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12014</v>
      </c>
      <c r="B7" s="13" t="str">
        <f>IF(入力!C3="","",入力!C3)</f>
        <v>萱田ジュニアバレーボールクラブ</v>
      </c>
      <c r="C7" s="13" t="str">
        <f>IF(入力!C2="","",入力!C2)</f>
        <v>カヤダ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436191709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砂絵子</v>
      </c>
      <c r="E16" s="13" t="str">
        <f>IF(入力!C7="","",入力!C7)</f>
        <v>エンドウ</v>
      </c>
      <c r="F16" s="13" t="str">
        <f>IF(入力!E7="","",入力!E7)</f>
        <v>サエコ</v>
      </c>
      <c r="G16" s="13">
        <f>IF(入力!G7="","",入力!G7)</f>
        <v>519930010</v>
      </c>
      <c r="H16" s="13" t="str">
        <f>IF(入力!J7="","",入力!J7)</f>
        <v/>
      </c>
      <c r="I16" s="13">
        <f>IF(入力!M7="","",入力!M7)</f>
        <v>477133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5542</v>
      </c>
      <c r="W16" s="13" t="str">
        <f>IF(入力!AP8="","",入力!AP8)</f>
        <v>4845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富樫</v>
      </c>
      <c r="D17" s="13" t="str">
        <f>IF(入力!E10="","",入力!E10)</f>
        <v>久美</v>
      </c>
      <c r="E17" s="13" t="str">
        <f>IF(入力!C9="","",入力!C9)</f>
        <v>トガシ</v>
      </c>
      <c r="F17" s="13" t="str">
        <f>IF(入力!E9="","",入力!E9)</f>
        <v>クミ</v>
      </c>
      <c r="G17" s="13">
        <f>IF(入力!G9="","",入力!G9)</f>
        <v>522779996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0015</v>
      </c>
      <c r="T17" s="13" t="str">
        <f>IF(入力!P10="","",入力!P10)</f>
        <v>千葉県八千代市米本2132</v>
      </c>
      <c r="U17" s="13" t="str">
        <f>IF(入力!AL9="","",入力!AL9)</f>
        <v>090</v>
      </c>
      <c r="V17" s="13" t="str">
        <f>IF(入力!AK10="","",入力!AK10)</f>
        <v>5758</v>
      </c>
      <c r="W17" s="13" t="str">
        <f>IF(入力!AP10="","",入力!AP10)</f>
        <v>5621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山田</v>
      </c>
      <c r="D20" s="13" t="str">
        <f>IF(入力!E12="","",入力!E12)</f>
        <v>曉美</v>
      </c>
      <c r="E20" s="13" t="str">
        <f>IF(入力!C11="","",入力!C11)</f>
        <v>ヤマダ</v>
      </c>
      <c r="F20" s="13" t="str">
        <f>IF(入力!E11="","",入力!E11)</f>
        <v>サトミ</v>
      </c>
      <c r="G20" s="13">
        <f>IF(入力!G11="","",入力!G11)</f>
        <v>519930034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千葉県八千代市大和田新田481-106</v>
      </c>
      <c r="U20" s="13" t="str">
        <f>IF(入力!AL11="","",入力!AL11)</f>
        <v>090</v>
      </c>
      <c r="V20" s="13" t="str">
        <f>IF(入力!AK12="","",入力!AK12)</f>
        <v>9004</v>
      </c>
      <c r="W20" s="13" t="str">
        <f>IF(入力!AP12="","",入力!AP12)</f>
        <v>6657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047</v>
      </c>
      <c r="V22" s="13" t="str">
        <f>IF(入力!AK16="","",入力!AK16)</f>
        <v>482</v>
      </c>
      <c r="W22" s="13" t="str">
        <f>IF(入力!AP16="","",入力!AP16)</f>
        <v>9189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髙橋</v>
      </c>
      <c r="D23" s="13" t="str">
        <f>IF(入力!$E$14="","",入力!$E$14)</f>
        <v>史郎</v>
      </c>
      <c r="E23" s="13" t="str">
        <f>IF(入力!$C$13="","",入力!$C$13)</f>
        <v>タカハシ</v>
      </c>
      <c r="F23" s="13" t="str">
        <f>IF(入力!$E$13="","",入力!$E$13)</f>
        <v>フミオ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青木</v>
      </c>
      <c r="D24" s="51" t="str">
        <f>VLOOKUP($B$51,$A$53:$F$352,4)</f>
        <v>潤哉</v>
      </c>
      <c r="E24" s="51" t="str">
        <f>VLOOKUP($B$51,$A$53:$F$352,5)</f>
        <v>アオキ</v>
      </c>
      <c r="F24" s="51" t="str">
        <f>VLOOKUP($B$51,$A$53:$F$352,6)</f>
        <v>ウルヤ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青木</v>
      </c>
      <c r="D53" s="13" t="str">
        <f>IF(入力!E26="","",入力!E26)</f>
        <v>潤哉</v>
      </c>
      <c r="E53" s="13" t="str">
        <f>IF(入力!C25="","",入力!C25)</f>
        <v>アオキ</v>
      </c>
      <c r="F53" s="13" t="str">
        <f>IF(入力!E25="","",入力!E25)</f>
        <v>ウルヤ</v>
      </c>
      <c r="G53" s="13">
        <f>IF(入力!M25="","",入力!M25)</f>
        <v>522778210</v>
      </c>
      <c r="H53" s="13" t="str">
        <f>IF(入力!I25="","",入力!I25)</f>
        <v>大和田南小学校</v>
      </c>
      <c r="I53" s="13">
        <f>IF(入力!G25="","",入力!G25)</f>
        <v>4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神田</v>
      </c>
      <c r="D54" s="13" t="str">
        <f>IF(入力!E28="","",入力!E28)</f>
        <v>篤人</v>
      </c>
      <c r="E54" s="13" t="str">
        <f>IF(入力!C27="","",入力!C27)</f>
        <v>カンダ</v>
      </c>
      <c r="F54" s="13" t="str">
        <f>IF(入力!E27="","",入力!E27)</f>
        <v>アツト</v>
      </c>
      <c r="G54" s="13">
        <f>IF(入力!M27="","",入力!M27)</f>
        <v>522778203</v>
      </c>
      <c r="H54" s="13" t="str">
        <f>IF(入力!I27="","",入力!I27)</f>
        <v>東習志野小学校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筏井</v>
      </c>
      <c r="D55" s="13" t="str">
        <f>IF(入力!E30="","",入力!E30)</f>
        <v>咲弥</v>
      </c>
      <c r="E55" s="13" t="str">
        <f>IF(入力!C29="","",入力!C29)</f>
        <v>イカダイ</v>
      </c>
      <c r="F55" s="13" t="str">
        <f>IF(入力!E29="","",入力!E29)</f>
        <v>サクヤ</v>
      </c>
      <c r="G55" s="13">
        <f>IF(入力!M29="","",入力!M29)</f>
        <v>522778197</v>
      </c>
      <c r="H55" s="13" t="str">
        <f>IF(入力!I29="","",入力!I29)</f>
        <v>東習志野小学校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福島</v>
      </c>
      <c r="D56" s="13" t="str">
        <f>IF(入力!E32="","",入力!E32)</f>
        <v>大空</v>
      </c>
      <c r="E56" s="13" t="str">
        <f>IF(入力!C31="","",入力!C31)</f>
        <v>フクシマ</v>
      </c>
      <c r="F56" s="13" t="str">
        <f>IF(入力!E31="","",入力!E31)</f>
        <v>ソラ</v>
      </c>
      <c r="G56" s="13">
        <f>IF(入力!M31="","",入力!M31)</f>
        <v>522778234</v>
      </c>
      <c r="H56" s="13" t="str">
        <f>IF(入力!I31="","",入力!I31)</f>
        <v>萱田小学校</v>
      </c>
      <c r="I56" s="13">
        <f>IF(入力!G31="","",入力!G31)</f>
        <v>4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青沼</v>
      </c>
      <c r="D57" s="13" t="str">
        <f>IF(入力!E34="","",入力!E34)</f>
        <v>航平</v>
      </c>
      <c r="E57" s="13" t="str">
        <f>IF(入力!C33="","",入力!C33)</f>
        <v>アオヌマ</v>
      </c>
      <c r="F57" s="13" t="str">
        <f>IF(入力!E33="","",入力!E33)</f>
        <v>コウヘイ</v>
      </c>
      <c r="G57" s="13">
        <f>IF(入力!M33="","",入力!M33)</f>
        <v>522778272</v>
      </c>
      <c r="H57" s="13" t="str">
        <f>IF(入力!I33="","",入力!I33)</f>
        <v>萱田小学校</v>
      </c>
      <c r="I57" s="13">
        <f>IF(入力!G33="","",入力!G33)</f>
        <v>3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山之内</v>
      </c>
      <c r="D58" s="13" t="str">
        <f>IF(入力!E36="","",入力!E36)</f>
        <v>駿介</v>
      </c>
      <c r="E58" s="13" t="str">
        <f>IF(入力!C35="","",入力!C35)</f>
        <v>ヤマノウチ</v>
      </c>
      <c r="F58" s="13" t="str">
        <f>IF(入力!E35="","",入力!E35)</f>
        <v>シュンスケ</v>
      </c>
      <c r="G58" s="13">
        <f>IF(入力!M35="","",入力!M35)</f>
        <v>522778241</v>
      </c>
      <c r="H58" s="13" t="str">
        <f>IF(入力!I35="","",入力!I35)</f>
        <v>村上小学校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長谷川</v>
      </c>
      <c r="D59" s="13" t="str">
        <f>IF(入力!E38="","",入力!E38)</f>
        <v>敦星</v>
      </c>
      <c r="E59" s="13" t="str">
        <f>IF(入力!C37="","",入力!C37)</f>
        <v>ハセガワ</v>
      </c>
      <c r="F59" s="13" t="str">
        <f>IF(入力!E37="","",入力!E37)</f>
        <v>タイセイ</v>
      </c>
      <c r="G59" s="13">
        <f>IF(入力!M37="","",入力!M37)</f>
        <v>519915017</v>
      </c>
      <c r="H59" s="13" t="str">
        <f>IF(入力!I37="","",入力!I37)</f>
        <v>東習志野小学校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泉沢</v>
      </c>
      <c r="D60" s="13" t="str">
        <f>IF(入力!E40="","",入力!E40)</f>
        <v>大智</v>
      </c>
      <c r="E60" s="13" t="str">
        <f>IF(入力!C39="","",入力!C39)</f>
        <v>イズミサワ</v>
      </c>
      <c r="F60" s="13" t="str">
        <f>IF(入力!E39="","",入力!E39)</f>
        <v>ダイチ</v>
      </c>
      <c r="G60" s="13">
        <f>IF(入力!M39="","",入力!M39)</f>
        <v>522778227</v>
      </c>
      <c r="H60" s="13" t="str">
        <f>IF(入力!I39="","",入力!I39)</f>
        <v>藤崎小学校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本田</v>
      </c>
      <c r="D61" s="13" t="str">
        <f>IF(入力!E42="","",入力!E42)</f>
        <v>一之助</v>
      </c>
      <c r="E61" s="13" t="str">
        <f>IF(入力!C41="","",入力!C41)</f>
        <v>ホンダ</v>
      </c>
      <c r="F61" s="13" t="str">
        <f>IF(入力!E41="","",入力!E41)</f>
        <v>イチノスケ</v>
      </c>
      <c r="G61" s="13">
        <f>IF(入力!M41="","",入力!M41)</f>
        <v>522778258</v>
      </c>
      <c r="H61" s="13" t="str">
        <f>IF(入力!I41="","",入力!I41)</f>
        <v>大和田西小学校</v>
      </c>
      <c r="I61" s="13">
        <f>IF(入力!G41="","",入力!G41)</f>
        <v>3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山田</v>
      </c>
      <c r="D62" s="13" t="str">
        <f>IF(入力!E44="","",入力!E44)</f>
        <v>友樹</v>
      </c>
      <c r="E62" s="13" t="str">
        <f>IF(入力!C43="","",入力!C43)</f>
        <v>ヤマダ</v>
      </c>
      <c r="F62" s="13" t="str">
        <f>IF(入力!E43="","",入力!E43)</f>
        <v>トモキ</v>
      </c>
      <c r="G62" s="13">
        <f>IF(入力!M43="","",入力!M43)</f>
        <v>522778296</v>
      </c>
      <c r="H62" s="13" t="str">
        <f>IF(入力!I43="","",入力!I43)</f>
        <v>萱田小学校</v>
      </c>
      <c r="I62" s="13">
        <f>IF(入力!G43="","",入力!G43)</f>
        <v>2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磯田</v>
      </c>
      <c r="D63" s="13" t="str">
        <f>IF(入力!E46="","",入力!E46)</f>
        <v>望武</v>
      </c>
      <c r="E63" s="13" t="str">
        <f>IF(入力!C45="","",入力!C45)</f>
        <v>イソダ</v>
      </c>
      <c r="F63" s="13" t="str">
        <f>IF(入力!E45="","",入力!E45)</f>
        <v>ノゾム</v>
      </c>
      <c r="G63" s="13">
        <f>IF(入力!M45="","",入力!M45)</f>
        <v>522778289</v>
      </c>
      <c r="H63" s="13" t="str">
        <f>IF(入力!I45="","",入力!I45)</f>
        <v>古和釜小学校</v>
      </c>
      <c r="I63" s="13">
        <f>IF(入力!G45="","",入力!G45)</f>
        <v>2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2023-01-21T09:24:03Z</dcterms:modified>
</cp:coreProperties>
</file>