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2025新人戦\"/>
    </mc:Choice>
  </mc:AlternateContent>
  <xr:revisionPtr revIDLastSave="0" documentId="13_ncr:1_{01057F19-6017-40F3-96A4-65C9B001455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<sst xmlns="http://schemas.openxmlformats.org/spreadsheetml/2006/main" count="271" uniqueCount="201">
  <si>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</si>
  <si>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</si>
  <si>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</si>
  <si>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</si>
  <si>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</si>
  <si>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</si>
  <si>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</si>
  <si>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</si>
  <si>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</si>
  <si>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</si>
  <si>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</si>
  <si>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</si>
  <si>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</si>
  <si>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</si>
  <si>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</si>
  <si>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</si>
  <si>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</si>
  <si>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</si>
  <si>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</si>
  <si>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</si>
  <si>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</si>
  <si>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</si>
  <si>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</si>
  <si>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</si>
  <si>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</si>
  <si>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</si>
  <si>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</si>
  <si>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</si>
  <si>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</si>
  <si>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</si>
  <si>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</si>
  <si>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</si>
  <si>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</si>
  <si>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</si>
  <si>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</si>
  <si>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</si>
  <si>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</si>
  <si>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</si>
  <si>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</si>
  <si>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</si>
  <si>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</si>
  <si>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</si>
  <si>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</si>
  <si>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</si>
  <si>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</si>
  <si>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</si>
  <si>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</si>
  <si>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</si>
  <si>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</si>
  <si>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</si>
  <si>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</si>
  <si>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</si>
  <si>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</si>
  <si>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</si>
  <si>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</si>
  <si>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</si>
  <si>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</si>
  <si>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</si>
  <si>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</si>
  <si>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</si>
  <si>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</si>
  <si>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</si>
  <si>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</si>
  <si>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</si>
  <si>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</si>
  <si>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</si>
  <si>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</si>
  <si>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</si>
  <si>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</si>
  <si>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</si>
  <si>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</si>
  <si>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</si>
  <si>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</si>
  <si>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</si>
  <si>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</si>
  <si>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</si>
  <si>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</si>
  <si>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</si>
  <si>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</si>
  <si>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</si>
  <si>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</si>
  <si>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</si>
  <si>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</si>
  <si>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</si>
  <si>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</si>
  <si>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</si>
  <si>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</si>
  <si>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</si>
  <si>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</si>
  <si>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</si>
  <si>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</si>
  <si>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</si>
  <si>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</si>
  <si>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</si>
  <si>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</si>
  <si>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</si>
  <si>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</si>
  <si>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</si>
  <si>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</si>
  <si>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</si>
  <si>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</si>
  <si>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</si>
  <si>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</si>
  <si>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</si>
  <si>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</si>
  <si>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</si>
  <si>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</si>
  <si>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</si>
  <si>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</si>
  <si>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</si>
  <si>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</si>
  <si>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</si>
  <si>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</si>
  <si>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</si>
  <si>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</si>
  <si>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</si>
  <si>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</si>
  <si>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</si>
  <si>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</si>
  <si>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</si>
  <si>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</si>
  <si>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</si>
  <si>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</si>
  <si>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</si>
  <si>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</si>
  <si>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</si>
  <si>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</si>
  <si>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</si>
  <si>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</si>
  <si>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</si>
  <si>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</si>
  <si>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</si>
  <si>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</si>
  <si>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カヤダジュニアバレーボールクラブ</t>
    <phoneticPr fontId="2"/>
  </si>
  <si>
    <t>萱田ジュニアバレーボールクラブ</t>
    <rPh sb="0" eb="2">
      <t>カヤダ</t>
    </rPh>
    <phoneticPr fontId="2"/>
  </si>
  <si>
    <t>八千代市</t>
    <rPh sb="0" eb="3">
      <t>ヤチヨ</t>
    </rPh>
    <rPh sb="3" eb="4">
      <t>シ</t>
    </rPh>
    <phoneticPr fontId="2"/>
  </si>
  <si>
    <t>東葉高速</t>
    <rPh sb="0" eb="4">
      <t>トウヨウコウソク</t>
    </rPh>
    <phoneticPr fontId="2"/>
  </si>
  <si>
    <t>八千代中央</t>
    <rPh sb="0" eb="5">
      <t>ヤチヨチュウオウ</t>
    </rPh>
    <phoneticPr fontId="2"/>
  </si>
  <si>
    <t>遠藤</t>
    <rPh sb="0" eb="2">
      <t>エンドウ</t>
    </rPh>
    <phoneticPr fontId="2"/>
  </si>
  <si>
    <t>砂絵子</t>
    <rPh sb="0" eb="2">
      <t>スナエ</t>
    </rPh>
    <rPh sb="2" eb="3">
      <t>コ</t>
    </rPh>
    <phoneticPr fontId="2"/>
  </si>
  <si>
    <t>エンドウ</t>
    <phoneticPr fontId="2"/>
  </si>
  <si>
    <t>サエコ</t>
    <phoneticPr fontId="2"/>
  </si>
  <si>
    <t>２７６</t>
    <phoneticPr fontId="2"/>
  </si>
  <si>
    <t>００４２</t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</si>
  <si>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</si>
  <si>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090</t>
    <phoneticPr fontId="2"/>
  </si>
  <si>
    <t>5542</t>
    <phoneticPr fontId="2"/>
  </si>
  <si>
    <t>4845</t>
    <phoneticPr fontId="2"/>
  </si>
  <si>
    <t>島原</t>
    <rPh sb="0" eb="2">
      <t>シマバラ</t>
    </rPh>
    <phoneticPr fontId="2"/>
  </si>
  <si>
    <t>悠介</t>
    <rPh sb="0" eb="2">
      <t>ユウスケ</t>
    </rPh>
    <phoneticPr fontId="2"/>
  </si>
  <si>
    <t>山田</t>
    <rPh sb="0" eb="2">
      <t>ヤマダ</t>
    </rPh>
    <phoneticPr fontId="2"/>
  </si>
  <si>
    <t>曉美</t>
    <rPh sb="0" eb="2">
      <t>サトミ</t>
    </rPh>
    <phoneticPr fontId="2"/>
  </si>
  <si>
    <t>ヤマダ</t>
    <phoneticPr fontId="2"/>
  </si>
  <si>
    <t>サトミ</t>
    <phoneticPr fontId="2"/>
  </si>
  <si>
    <t>シマバラ</t>
    <phoneticPr fontId="2"/>
  </si>
  <si>
    <t>ユウスケ</t>
    <phoneticPr fontId="2"/>
  </si>
  <si>
    <t>0046</t>
    <phoneticPr fontId="2"/>
  </si>
  <si>
    <t>千葉県八千代市大和田新田378-6</t>
    <rPh sb="0" eb="7">
      <t>チバケンヤチヨシ</t>
    </rPh>
    <rPh sb="7" eb="12">
      <t>オオワダシンデン</t>
    </rPh>
    <phoneticPr fontId="2"/>
  </si>
  <si>
    <t>070</t>
    <phoneticPr fontId="2"/>
  </si>
  <si>
    <t>2025</t>
    <phoneticPr fontId="2"/>
  </si>
  <si>
    <t>9631</t>
    <phoneticPr fontId="2"/>
  </si>
  <si>
    <t>276</t>
    <phoneticPr fontId="2"/>
  </si>
  <si>
    <t>千葉県八千代市大和田新田481-106</t>
    <phoneticPr fontId="2"/>
  </si>
  <si>
    <t>9004</t>
    <phoneticPr fontId="2"/>
  </si>
  <si>
    <t>6657</t>
    <phoneticPr fontId="2"/>
  </si>
  <si>
    <t>0042</t>
    <phoneticPr fontId="2"/>
  </si>
  <si>
    <t>友樹</t>
    <rPh sb="0" eb="2">
      <t>トモキ</t>
    </rPh>
    <phoneticPr fontId="2"/>
  </si>
  <si>
    <t>トモキ</t>
    <phoneticPr fontId="2"/>
  </si>
  <si>
    <t>八千代市立萱田小学校</t>
    <rPh sb="0" eb="10">
      <t>ヤチヨシリツカヤダショウガッコウ</t>
    </rPh>
    <phoneticPr fontId="2"/>
  </si>
  <si>
    <t>北村</t>
    <rPh sb="0" eb="2">
      <t>キタムラ</t>
    </rPh>
    <phoneticPr fontId="2"/>
  </si>
  <si>
    <t>キタムラ</t>
    <phoneticPr fontId="2"/>
  </si>
  <si>
    <t>拓斗</t>
    <rPh sb="0" eb="1">
      <t>タク</t>
    </rPh>
    <rPh sb="1" eb="2">
      <t>ト</t>
    </rPh>
    <phoneticPr fontId="2"/>
  </si>
  <si>
    <t>タクト</t>
    <phoneticPr fontId="2"/>
  </si>
  <si>
    <t>八千代市立大和田小学校</t>
    <rPh sb="0" eb="3">
      <t>ヤチヨ</t>
    </rPh>
    <rPh sb="3" eb="5">
      <t>シリツ</t>
    </rPh>
    <rPh sb="5" eb="8">
      <t>オオワダ</t>
    </rPh>
    <rPh sb="8" eb="11">
      <t>ショウガッコウ</t>
    </rPh>
    <phoneticPr fontId="2"/>
  </si>
  <si>
    <t>小林</t>
    <rPh sb="0" eb="2">
      <t>コバヤシ</t>
    </rPh>
    <phoneticPr fontId="2"/>
  </si>
  <si>
    <t>祐介</t>
    <rPh sb="0" eb="2">
      <t>ユウスケ</t>
    </rPh>
    <phoneticPr fontId="2"/>
  </si>
  <si>
    <t>コバヤシ</t>
    <phoneticPr fontId="2"/>
  </si>
  <si>
    <t>八千代市立新木戸小学校</t>
    <rPh sb="5" eb="6">
      <t>シン</t>
    </rPh>
    <rPh sb="6" eb="8">
      <t>キド</t>
    </rPh>
    <phoneticPr fontId="2"/>
  </si>
  <si>
    <t>本間</t>
    <rPh sb="0" eb="2">
      <t>ホンマ</t>
    </rPh>
    <phoneticPr fontId="2"/>
  </si>
  <si>
    <t>瑛都</t>
    <rPh sb="0" eb="1">
      <t>エイ</t>
    </rPh>
    <rPh sb="1" eb="2">
      <t>ト</t>
    </rPh>
    <phoneticPr fontId="2"/>
  </si>
  <si>
    <t>ホンマ</t>
    <phoneticPr fontId="2"/>
  </si>
  <si>
    <t>エイト</t>
    <phoneticPr fontId="2"/>
  </si>
  <si>
    <t>八千代市立高津小学校</t>
    <rPh sb="5" eb="7">
      <t>タカツ</t>
    </rPh>
    <rPh sb="7" eb="10">
      <t>ショウガッコウ</t>
    </rPh>
    <phoneticPr fontId="2"/>
  </si>
  <si>
    <t>難波</t>
    <rPh sb="0" eb="2">
      <t>ナンバ</t>
    </rPh>
    <phoneticPr fontId="2"/>
  </si>
  <si>
    <t>陽哉</t>
    <rPh sb="0" eb="1">
      <t>ヒ</t>
    </rPh>
    <rPh sb="1" eb="2">
      <t>ヤ</t>
    </rPh>
    <phoneticPr fontId="2"/>
  </si>
  <si>
    <t>ナンバ</t>
    <phoneticPr fontId="2"/>
  </si>
  <si>
    <t>ハルヤ</t>
    <phoneticPr fontId="2"/>
  </si>
  <si>
    <t>船橋市立坪井小学校</t>
    <rPh sb="0" eb="4">
      <t>フナバシシリツ</t>
    </rPh>
    <rPh sb="4" eb="6">
      <t>ツボイ</t>
    </rPh>
    <rPh sb="6" eb="9">
      <t>ショウガッコウ</t>
    </rPh>
    <phoneticPr fontId="2"/>
  </si>
  <si>
    <t>青沼</t>
    <rPh sb="0" eb="2">
      <t>アオヌマ</t>
    </rPh>
    <phoneticPr fontId="2"/>
  </si>
  <si>
    <t>純平</t>
    <rPh sb="0" eb="2">
      <t>ジュンペイ</t>
    </rPh>
    <phoneticPr fontId="2"/>
  </si>
  <si>
    <t>アオヌマ</t>
    <phoneticPr fontId="2"/>
  </si>
  <si>
    <t>ジュンペイ</t>
    <phoneticPr fontId="2"/>
  </si>
  <si>
    <t>泉</t>
    <rPh sb="0" eb="1">
      <t>イズミ</t>
    </rPh>
    <phoneticPr fontId="2"/>
  </si>
  <si>
    <t>絢人</t>
    <rPh sb="0" eb="1">
      <t>アヤ</t>
    </rPh>
    <rPh sb="1" eb="2">
      <t>ヒト</t>
    </rPh>
    <phoneticPr fontId="2"/>
  </si>
  <si>
    <t>イズミ</t>
    <phoneticPr fontId="2"/>
  </si>
  <si>
    <t>アヤト</t>
    <phoneticPr fontId="2"/>
  </si>
  <si>
    <t>八千代市立大和田西小学校</t>
    <rPh sb="0" eb="3">
      <t>ヤチヨ</t>
    </rPh>
    <rPh sb="3" eb="5">
      <t>シリツ</t>
    </rPh>
    <rPh sb="5" eb="8">
      <t>オオワダ</t>
    </rPh>
    <rPh sb="8" eb="9">
      <t>ニシ</t>
    </rPh>
    <rPh sb="9" eb="12">
      <t>ショウガッコウ</t>
    </rPh>
    <phoneticPr fontId="2"/>
  </si>
  <si>
    <t>井山</t>
    <rPh sb="0" eb="2">
      <t>イヤマ</t>
    </rPh>
    <phoneticPr fontId="2"/>
  </si>
  <si>
    <t>優佑</t>
    <rPh sb="0" eb="1">
      <t>ユウ</t>
    </rPh>
    <rPh sb="1" eb="2">
      <t>スケ</t>
    </rPh>
    <phoneticPr fontId="2"/>
  </si>
  <si>
    <t>イヤマ</t>
    <phoneticPr fontId="2"/>
  </si>
  <si>
    <t>２年生から５年生までの幅広いチームです。
全員で力を合わせ、全力プレーで頑張ります。</t>
    <rPh sb="1" eb="3">
      <t>ネンセイ</t>
    </rPh>
    <rPh sb="6" eb="8">
      <t>ネンセイ</t>
    </rPh>
    <rPh sb="11" eb="13">
      <t>ハバヒロ</t>
    </rPh>
    <rPh sb="21" eb="23">
      <t>ゼンイン</t>
    </rPh>
    <rPh sb="24" eb="25">
      <t>チカラ</t>
    </rPh>
    <rPh sb="26" eb="27">
      <t>ア</t>
    </rPh>
    <rPh sb="30" eb="32">
      <t>ゼンリョク</t>
    </rPh>
    <rPh sb="36" eb="38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</si>
</sst>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57" sqref="A57:T57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2" t="s">
        <v>120</v>
      </c>
      <c r="B2" s="193"/>
      <c r="C2" s="194" t="s">
        <v>133</v>
      </c>
      <c r="D2" s="195"/>
      <c r="E2" s="195"/>
      <c r="F2" s="195"/>
      <c r="G2" s="195"/>
      <c r="H2" s="195"/>
      <c r="I2" s="196"/>
      <c r="J2" s="83" t="s">
        <v>118</v>
      </c>
      <c r="K2" s="84"/>
      <c r="L2" s="84"/>
      <c r="M2" s="84"/>
      <c r="N2" s="84"/>
      <c r="O2" s="85"/>
      <c r="P2" s="83" t="s">
        <v>96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1" t="s">
        <v>100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7" t="s">
        <v>121</v>
      </c>
      <c r="B3" s="198"/>
      <c r="C3" s="199" t="s">
        <v>134</v>
      </c>
      <c r="D3" s="200"/>
      <c r="E3" s="200"/>
      <c r="F3" s="200"/>
      <c r="G3" s="200"/>
      <c r="H3" s="200"/>
      <c r="I3" s="201"/>
      <c r="J3" s="80" t="s">
        <v>89</v>
      </c>
      <c r="K3" s="81"/>
      <c r="L3" s="81"/>
      <c r="M3" s="81"/>
      <c r="N3" s="81"/>
      <c r="O3" s="82"/>
      <c r="P3" s="189" t="s">
        <v>135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110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436191709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7" t="s">
        <v>93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1">
        <v>12014</v>
      </c>
      <c r="K5" s="131"/>
      <c r="L5" s="131"/>
      <c r="M5" s="131"/>
      <c r="N5" s="131"/>
      <c r="O5" s="131"/>
      <c r="P5" s="179" t="s">
        <v>136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137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7" t="s">
        <v>106</v>
      </c>
      <c r="D6" s="208"/>
      <c r="E6" s="185" t="s">
        <v>107</v>
      </c>
      <c r="F6" s="186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78" t="s">
        <v>94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95</v>
      </c>
      <c r="AL6" s="188"/>
      <c r="AM6" s="188"/>
      <c r="AN6" s="188"/>
      <c r="AO6" s="188"/>
      <c r="AP6" s="188"/>
      <c r="AQ6" s="188"/>
      <c r="AR6" s="188"/>
      <c r="AS6" s="188"/>
      <c r="AT6" s="34" t="s">
        <v>123</v>
      </c>
    </row>
    <row r="7" spans="1:51" ht="13.5" customHeight="1">
      <c r="A7" s="55"/>
      <c r="B7" s="54"/>
      <c r="C7" s="126" t="s">
        <v>140</v>
      </c>
      <c r="D7" s="57"/>
      <c r="E7" s="99" t="s">
        <v>141</v>
      </c>
      <c r="F7" s="59"/>
      <c r="G7" s="60">
        <v>519930010</v>
      </c>
      <c r="H7" s="60"/>
      <c r="I7" s="60"/>
      <c r="J7" s="60"/>
      <c r="K7" s="60"/>
      <c r="L7" s="60"/>
      <c r="M7" s="60">
        <v>477133</v>
      </c>
      <c r="N7" s="60"/>
      <c r="O7" s="60"/>
      <c r="P7" s="61" t="s">
        <v>7</v>
      </c>
      <c r="Q7" s="62"/>
      <c r="R7" s="64" t="s">
        <v>142</v>
      </c>
      <c r="S7" s="64"/>
      <c r="T7" s="64"/>
      <c r="U7" s="64"/>
      <c r="V7" s="27" t="s">
        <v>8</v>
      </c>
      <c r="W7" s="65" t="s">
        <v>143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 t="s">
        <v>145</v>
      </c>
      <c r="AM7" s="132"/>
      <c r="AN7" s="132"/>
      <c r="AO7" s="132"/>
      <c r="AP7" s="132"/>
      <c r="AQ7" s="132"/>
      <c r="AR7" s="132"/>
      <c r="AS7" s="36" t="s">
        <v>10</v>
      </c>
      <c r="AT7" s="216">
        <v>51</v>
      </c>
    </row>
    <row r="8" spans="1:51" ht="18" customHeight="1">
      <c r="A8" s="55"/>
      <c r="B8" s="54"/>
      <c r="C8" s="124" t="s">
        <v>138</v>
      </c>
      <c r="D8" s="68"/>
      <c r="E8" s="125" t="s">
        <v>139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144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3" t="s">
        <v>146</v>
      </c>
      <c r="AL8" s="134"/>
      <c r="AM8" s="134"/>
      <c r="AN8" s="134"/>
      <c r="AO8" s="37" t="s">
        <v>11</v>
      </c>
      <c r="AP8" s="134" t="s">
        <v>147</v>
      </c>
      <c r="AQ8" s="134"/>
      <c r="AR8" s="134"/>
      <c r="AS8" s="135"/>
      <c r="AT8" s="216"/>
    </row>
    <row r="9" spans="1:51" ht="14.45" customHeight="1">
      <c r="A9" s="53" t="s">
        <v>131</v>
      </c>
      <c r="B9" s="54"/>
      <c r="C9" s="126" t="s">
        <v>154</v>
      </c>
      <c r="D9" s="57"/>
      <c r="E9" s="99" t="s">
        <v>155</v>
      </c>
      <c r="F9" s="59"/>
      <c r="G9" s="60">
        <v>520517668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4" t="s">
        <v>142</v>
      </c>
      <c r="S9" s="64"/>
      <c r="T9" s="64"/>
      <c r="U9" s="64"/>
      <c r="V9" s="27" t="s">
        <v>8</v>
      </c>
      <c r="W9" s="65" t="s">
        <v>156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2" t="s">
        <v>158</v>
      </c>
      <c r="AM9" s="132"/>
      <c r="AN9" s="132"/>
      <c r="AO9" s="132"/>
      <c r="AP9" s="132"/>
      <c r="AQ9" s="132"/>
      <c r="AR9" s="132"/>
      <c r="AS9" s="36" t="s">
        <v>125</v>
      </c>
      <c r="AT9" s="217">
        <v>17</v>
      </c>
    </row>
    <row r="10" spans="1:51" ht="18" customHeight="1">
      <c r="A10" s="55"/>
      <c r="B10" s="54"/>
      <c r="C10" s="124" t="s">
        <v>148</v>
      </c>
      <c r="D10" s="68"/>
      <c r="E10" s="125" t="s">
        <v>149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157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3" t="s">
        <v>159</v>
      </c>
      <c r="AL10" s="134"/>
      <c r="AM10" s="134"/>
      <c r="AN10" s="134"/>
      <c r="AO10" s="37" t="s">
        <v>126</v>
      </c>
      <c r="AP10" s="134" t="s">
        <v>160</v>
      </c>
      <c r="AQ10" s="134"/>
      <c r="AR10" s="134"/>
      <c r="AS10" s="135"/>
      <c r="AT10" s="217"/>
    </row>
    <row r="11" spans="1:51" ht="14.45" customHeight="1">
      <c r="A11" s="53" t="s">
        <v>132</v>
      </c>
      <c r="B11" s="54"/>
      <c r="C11" s="56" t="s">
        <v>152</v>
      </c>
      <c r="D11" s="57"/>
      <c r="E11" s="58" t="s">
        <v>153</v>
      </c>
      <c r="F11" s="59"/>
      <c r="G11" s="60">
        <v>519930034</v>
      </c>
      <c r="H11" s="60"/>
      <c r="I11" s="60"/>
      <c r="J11" s="60"/>
      <c r="K11" s="60"/>
      <c r="L11" s="60"/>
      <c r="M11" s="60">
        <v>490013</v>
      </c>
      <c r="N11" s="60"/>
      <c r="O11" s="60"/>
      <c r="P11" s="61" t="s">
        <v>7</v>
      </c>
      <c r="Q11" s="62"/>
      <c r="R11" s="63" t="s">
        <v>161</v>
      </c>
      <c r="S11" s="64"/>
      <c r="T11" s="64"/>
      <c r="U11" s="64"/>
      <c r="V11" s="27" t="s">
        <v>8</v>
      </c>
      <c r="W11" s="65" t="s">
        <v>156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4" t="s">
        <v>145</v>
      </c>
      <c r="AM11" s="132"/>
      <c r="AN11" s="132"/>
      <c r="AO11" s="132"/>
      <c r="AP11" s="132"/>
      <c r="AQ11" s="132"/>
      <c r="AR11" s="132"/>
      <c r="AS11" s="36" t="s">
        <v>10</v>
      </c>
      <c r="AT11" s="217">
        <v>40</v>
      </c>
    </row>
    <row r="12" spans="1:51" ht="18" customHeight="1">
      <c r="A12" s="55"/>
      <c r="B12" s="54"/>
      <c r="C12" s="67" t="s">
        <v>150</v>
      </c>
      <c r="D12" s="68"/>
      <c r="E12" s="69" t="s">
        <v>151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 t="s">
        <v>162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3" t="s">
        <v>163</v>
      </c>
      <c r="AL12" s="134"/>
      <c r="AM12" s="134"/>
      <c r="AN12" s="134"/>
      <c r="AO12" s="37" t="s">
        <v>8</v>
      </c>
      <c r="AP12" s="134" t="s">
        <v>164</v>
      </c>
      <c r="AQ12" s="134"/>
      <c r="AR12" s="134"/>
      <c r="AS12" s="135"/>
      <c r="AT12" s="217"/>
    </row>
    <row r="13" spans="1:51" ht="14.45" customHeight="1">
      <c r="A13" s="55" t="s">
        <v>82</v>
      </c>
      <c r="B13" s="54"/>
      <c r="C13" s="126"/>
      <c r="D13" s="57"/>
      <c r="E13" s="99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2"/>
      <c r="AM13" s="132"/>
      <c r="AN13" s="132"/>
      <c r="AO13" s="132"/>
      <c r="AP13" s="132"/>
      <c r="AQ13" s="132"/>
      <c r="AR13" s="132"/>
      <c r="AS13" s="36" t="s">
        <v>125</v>
      </c>
      <c r="AT13" s="217"/>
    </row>
    <row r="14" spans="1:51" ht="18" customHeight="1">
      <c r="A14" s="55"/>
      <c r="B14" s="54"/>
      <c r="C14" s="124"/>
      <c r="D14" s="68"/>
      <c r="E14" s="125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3"/>
      <c r="AL14" s="134"/>
      <c r="AM14" s="134"/>
      <c r="AN14" s="134"/>
      <c r="AO14" s="37" t="s">
        <v>126</v>
      </c>
      <c r="AP14" s="134"/>
      <c r="AQ14" s="134"/>
      <c r="AR14" s="134"/>
      <c r="AS14" s="135"/>
      <c r="AT14" s="217"/>
    </row>
    <row r="15" spans="1:51" ht="15" customHeight="1">
      <c r="A15" s="55" t="s">
        <v>83</v>
      </c>
      <c r="B15" s="54"/>
      <c r="C15" s="126"/>
      <c r="D15" s="57"/>
      <c r="E15" s="99"/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1"/>
      <c r="S15" s="171"/>
      <c r="T15" s="171"/>
      <c r="U15" s="171"/>
      <c r="V15" s="26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6"/>
      <c r="AK15" s="38"/>
      <c r="AL15" s="164"/>
      <c r="AM15" s="164"/>
      <c r="AN15" s="164"/>
      <c r="AO15" s="164"/>
      <c r="AP15" s="164"/>
      <c r="AQ15" s="164"/>
      <c r="AR15" s="164"/>
      <c r="AS15" s="39"/>
      <c r="AT15" s="218"/>
    </row>
    <row r="16" spans="1:51" ht="18" customHeight="1">
      <c r="A16" s="55"/>
      <c r="B16" s="54"/>
      <c r="C16" s="124"/>
      <c r="D16" s="68"/>
      <c r="E16" s="125"/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5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168"/>
      <c r="AL16" s="169"/>
      <c r="AM16" s="169"/>
      <c r="AN16" s="169"/>
      <c r="AO16" s="40"/>
      <c r="AP16" s="169"/>
      <c r="AQ16" s="169"/>
      <c r="AR16" s="169"/>
      <c r="AS16" s="170"/>
      <c r="AT16" s="218"/>
    </row>
    <row r="17" spans="1:46" ht="15" customHeight="1">
      <c r="A17" s="130" t="s">
        <v>97</v>
      </c>
      <c r="B17" s="54"/>
      <c r="C17" s="126" t="s">
        <v>140</v>
      </c>
      <c r="D17" s="57"/>
      <c r="E17" s="99" t="s">
        <v>141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4" t="s">
        <v>161</v>
      </c>
      <c r="S17" s="64"/>
      <c r="T17" s="64"/>
      <c r="U17" s="64"/>
      <c r="V17" s="27" t="s">
        <v>8</v>
      </c>
      <c r="W17" s="65" t="s">
        <v>165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2" t="s">
        <v>145</v>
      </c>
      <c r="AM17" s="132"/>
      <c r="AN17" s="132"/>
      <c r="AO17" s="132"/>
      <c r="AP17" s="132"/>
      <c r="AQ17" s="132"/>
      <c r="AR17" s="132"/>
      <c r="AS17" s="36" t="s">
        <v>125</v>
      </c>
      <c r="AT17" s="217">
        <v>51</v>
      </c>
    </row>
    <row r="18" spans="1:46" ht="18" customHeight="1">
      <c r="A18" s="55"/>
      <c r="B18" s="54"/>
      <c r="C18" s="124" t="s">
        <v>138</v>
      </c>
      <c r="D18" s="68"/>
      <c r="E18" s="125" t="s">
        <v>139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144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3" t="s">
        <v>146</v>
      </c>
      <c r="AL18" s="134"/>
      <c r="AM18" s="134"/>
      <c r="AN18" s="134"/>
      <c r="AO18" s="37" t="s">
        <v>126</v>
      </c>
      <c r="AP18" s="134" t="s">
        <v>147</v>
      </c>
      <c r="AQ18" s="134"/>
      <c r="AR18" s="134"/>
      <c r="AS18" s="135"/>
      <c r="AT18" s="217"/>
    </row>
    <row r="19" spans="1:46">
      <c r="A19" s="55" t="s">
        <v>0</v>
      </c>
      <c r="B19" s="54"/>
      <c r="C19" s="139" t="str">
        <f>IF(P18="","",P18)</f>
        <v>千葉県八千代市ゆりのき台3-4-720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39" t="str">
        <f>IF(AL17="","",AL17&amp;"-"&amp;AK18&amp;"-"&amp;AP18)</f>
        <v>090-5542-4845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0" t="s">
        <v>104</v>
      </c>
      <c r="D25" s="141"/>
      <c r="E25" s="142" t="s">
        <v>105</v>
      </c>
      <c r="F25" s="143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1" t="s">
        <v>98</v>
      </c>
      <c r="Q25" s="127"/>
      <c r="R25" s="127"/>
      <c r="S25" s="127"/>
      <c r="T25" s="145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49" t="s">
        <v>102</v>
      </c>
      <c r="D26" s="150"/>
      <c r="E26" s="151" t="s">
        <v>103</v>
      </c>
      <c r="F26" s="152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6"/>
      <c r="U26" s="1"/>
      <c r="V26" s="1"/>
      <c r="W26" s="1"/>
      <c r="X26" s="1"/>
      <c r="Y26" s="136" t="s">
        <v>99</v>
      </c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1</v>
      </c>
      <c r="B27" s="121">
        <v>1</v>
      </c>
      <c r="C27" s="126" t="s">
        <v>152</v>
      </c>
      <c r="D27" s="57"/>
      <c r="E27" s="99" t="s">
        <v>167</v>
      </c>
      <c r="F27" s="59"/>
      <c r="G27" s="118">
        <v>5</v>
      </c>
      <c r="H27" s="105"/>
      <c r="I27" s="118" t="s">
        <v>168</v>
      </c>
      <c r="J27" s="104"/>
      <c r="K27" s="104"/>
      <c r="L27" s="105"/>
      <c r="M27" s="109">
        <v>522778296</v>
      </c>
      <c r="N27" s="104"/>
      <c r="O27" s="105"/>
      <c r="P27" s="109">
        <v>150</v>
      </c>
      <c r="Q27" s="104"/>
      <c r="R27" s="104"/>
      <c r="S27" s="104"/>
      <c r="T27" s="110"/>
      <c r="U27" s="1"/>
      <c r="V27" s="1"/>
      <c r="W27" s="1"/>
      <c r="X27" s="1"/>
      <c r="Y27" s="112">
        <v>6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150</v>
      </c>
      <c r="D28" s="68"/>
      <c r="E28" s="125" t="s">
        <v>166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2</v>
      </c>
      <c r="B29" s="121">
        <v>2</v>
      </c>
      <c r="C29" s="126" t="s">
        <v>170</v>
      </c>
      <c r="D29" s="57"/>
      <c r="E29" s="99" t="s">
        <v>172</v>
      </c>
      <c r="F29" s="59"/>
      <c r="G29" s="118">
        <v>5</v>
      </c>
      <c r="H29" s="105"/>
      <c r="I29" s="118" t="s">
        <v>173</v>
      </c>
      <c r="J29" s="104"/>
      <c r="K29" s="104"/>
      <c r="L29" s="105"/>
      <c r="M29" s="109">
        <v>523672173</v>
      </c>
      <c r="N29" s="104"/>
      <c r="O29" s="105"/>
      <c r="P29" s="109">
        <v>145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169</v>
      </c>
      <c r="D30" s="68"/>
      <c r="E30" s="125" t="s">
        <v>171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9">
        <v>3</v>
      </c>
      <c r="B31" s="121">
        <v>3</v>
      </c>
      <c r="C31" s="126" t="s">
        <v>176</v>
      </c>
      <c r="D31" s="57"/>
      <c r="E31" s="99" t="s">
        <v>155</v>
      </c>
      <c r="F31" s="59"/>
      <c r="G31" s="118">
        <v>4</v>
      </c>
      <c r="H31" s="105"/>
      <c r="I31" s="118" t="s">
        <v>177</v>
      </c>
      <c r="J31" s="104"/>
      <c r="K31" s="104"/>
      <c r="L31" s="105"/>
      <c r="M31" s="109">
        <v>525277819</v>
      </c>
      <c r="N31" s="104"/>
      <c r="O31" s="105"/>
      <c r="P31" s="109">
        <v>137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174</v>
      </c>
      <c r="D32" s="68"/>
      <c r="E32" s="125" t="s">
        <v>175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9">
        <v>4</v>
      </c>
      <c r="B33" s="121">
        <v>4</v>
      </c>
      <c r="C33" s="126" t="s">
        <v>180</v>
      </c>
      <c r="D33" s="57"/>
      <c r="E33" s="99" t="s">
        <v>181</v>
      </c>
      <c r="F33" s="59"/>
      <c r="G33" s="118">
        <v>4</v>
      </c>
      <c r="H33" s="105"/>
      <c r="I33" s="118" t="s">
        <v>182</v>
      </c>
      <c r="J33" s="104"/>
      <c r="K33" s="104"/>
      <c r="L33" s="105"/>
      <c r="M33" s="109">
        <v>525655198</v>
      </c>
      <c r="N33" s="104"/>
      <c r="O33" s="105"/>
      <c r="P33" s="109">
        <v>147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178</v>
      </c>
      <c r="D34" s="68"/>
      <c r="E34" s="125" t="s">
        <v>179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6" t="s">
        <v>128</v>
      </c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5</v>
      </c>
      <c r="B35" s="121">
        <v>5</v>
      </c>
      <c r="C35" s="126" t="s">
        <v>185</v>
      </c>
      <c r="D35" s="57"/>
      <c r="E35" s="99" t="s">
        <v>186</v>
      </c>
      <c r="F35" s="59"/>
      <c r="G35" s="118">
        <v>3</v>
      </c>
      <c r="H35" s="105"/>
      <c r="I35" s="118" t="s">
        <v>187</v>
      </c>
      <c r="J35" s="104"/>
      <c r="K35" s="104"/>
      <c r="L35" s="105"/>
      <c r="M35" s="109">
        <v>526464829</v>
      </c>
      <c r="N35" s="104"/>
      <c r="O35" s="105"/>
      <c r="P35" s="109">
        <v>137</v>
      </c>
      <c r="Q35" s="104"/>
      <c r="R35" s="104"/>
      <c r="S35" s="104"/>
      <c r="T35" s="110"/>
      <c r="U35" s="1"/>
      <c r="V35" s="1"/>
      <c r="W35" s="1"/>
      <c r="X35" s="1"/>
      <c r="Y35" s="202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183</v>
      </c>
      <c r="D36" s="68"/>
      <c r="E36" s="125" t="s">
        <v>184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3"/>
      <c r="Z36" s="204"/>
      <c r="AA36" s="204"/>
      <c r="AB36" s="204"/>
      <c r="AC36" s="204"/>
      <c r="AD36" s="204"/>
      <c r="AE36" s="204"/>
      <c r="AF36" s="204"/>
      <c r="AG36" s="20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6</v>
      </c>
      <c r="B37" s="121">
        <v>6</v>
      </c>
      <c r="C37" s="126" t="s">
        <v>190</v>
      </c>
      <c r="D37" s="57"/>
      <c r="E37" s="99" t="s">
        <v>191</v>
      </c>
      <c r="F37" s="59"/>
      <c r="G37" s="118">
        <v>2</v>
      </c>
      <c r="H37" s="105"/>
      <c r="I37" s="118" t="s">
        <v>168</v>
      </c>
      <c r="J37" s="104"/>
      <c r="K37" s="104"/>
      <c r="L37" s="105"/>
      <c r="M37" s="109">
        <v>524318612</v>
      </c>
      <c r="N37" s="104"/>
      <c r="O37" s="105"/>
      <c r="P37" s="109">
        <v>140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188</v>
      </c>
      <c r="D38" s="68"/>
      <c r="E38" s="125" t="s">
        <v>189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7</v>
      </c>
      <c r="B39" s="121">
        <v>8</v>
      </c>
      <c r="C39" s="56" t="s">
        <v>194</v>
      </c>
      <c r="D39" s="57"/>
      <c r="E39" s="58" t="s">
        <v>195</v>
      </c>
      <c r="F39" s="59"/>
      <c r="G39" s="103">
        <v>2</v>
      </c>
      <c r="H39" s="105"/>
      <c r="I39" s="103" t="s">
        <v>196</v>
      </c>
      <c r="J39" s="104"/>
      <c r="K39" s="104"/>
      <c r="L39" s="105"/>
      <c r="M39" s="109">
        <v>525401191</v>
      </c>
      <c r="N39" s="104"/>
      <c r="O39" s="105"/>
      <c r="P39" s="109">
        <v>135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192</v>
      </c>
      <c r="D40" s="68"/>
      <c r="E40" s="69" t="s">
        <v>193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8</v>
      </c>
      <c r="B41" s="121">
        <v>9</v>
      </c>
      <c r="C41" s="126" t="s">
        <v>199</v>
      </c>
      <c r="D41" s="57"/>
      <c r="E41" s="99" t="s">
        <v>155</v>
      </c>
      <c r="F41" s="59"/>
      <c r="G41" s="118">
        <v>2</v>
      </c>
      <c r="H41" s="105"/>
      <c r="I41" s="118" t="s">
        <v>187</v>
      </c>
      <c r="J41" s="104"/>
      <c r="K41" s="104"/>
      <c r="L41" s="105"/>
      <c r="M41" s="109">
        <v>525655204</v>
      </c>
      <c r="N41" s="104"/>
      <c r="O41" s="105"/>
      <c r="P41" s="109">
        <v>132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197</v>
      </c>
      <c r="D42" s="68"/>
      <c r="E42" s="125" t="s">
        <v>198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9</v>
      </c>
      <c r="B43" s="121"/>
      <c r="C43" s="56"/>
      <c r="D43" s="57"/>
      <c r="E43" s="58"/>
      <c r="F43" s="59"/>
      <c r="G43" s="118"/>
      <c r="H43" s="105"/>
      <c r="I43" s="118"/>
      <c r="J43" s="104"/>
      <c r="K43" s="104"/>
      <c r="L43" s="105"/>
      <c r="M43" s="109"/>
      <c r="N43" s="104"/>
      <c r="O43" s="105"/>
      <c r="P43" s="109"/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/>
      <c r="D44" s="68"/>
      <c r="E44" s="69"/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10</v>
      </c>
      <c r="B45" s="121"/>
      <c r="C45" s="56"/>
      <c r="D45" s="57"/>
      <c r="E45" s="58"/>
      <c r="F45" s="59"/>
      <c r="G45" s="118"/>
      <c r="H45" s="105"/>
      <c r="I45" s="103"/>
      <c r="J45" s="104"/>
      <c r="K45" s="104"/>
      <c r="L45" s="105"/>
      <c r="M45" s="109"/>
      <c r="N45" s="104"/>
      <c r="O45" s="105"/>
      <c r="P45" s="109"/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/>
      <c r="D46" s="68"/>
      <c r="E46" s="69"/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11</v>
      </c>
      <c r="B47" s="121"/>
      <c r="C47" s="56"/>
      <c r="D47" s="57"/>
      <c r="E47" s="58"/>
      <c r="F47" s="59"/>
      <c r="G47" s="118"/>
      <c r="H47" s="105"/>
      <c r="I47" s="103"/>
      <c r="J47" s="104"/>
      <c r="K47" s="104"/>
      <c r="L47" s="105"/>
      <c r="M47" s="109"/>
      <c r="N47" s="104"/>
      <c r="O47" s="105"/>
      <c r="P47" s="109"/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/>
      <c r="D48" s="68"/>
      <c r="E48" s="69"/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9">
        <v>12</v>
      </c>
      <c r="B49" s="121"/>
      <c r="C49" s="56"/>
      <c r="D49" s="57"/>
      <c r="E49" s="58"/>
      <c r="F49" s="59"/>
      <c r="G49" s="118"/>
      <c r="H49" s="105"/>
      <c r="I49" s="103"/>
      <c r="J49" s="104"/>
      <c r="K49" s="104"/>
      <c r="L49" s="105"/>
      <c r="M49" s="109"/>
      <c r="N49" s="104"/>
      <c r="O49" s="105"/>
      <c r="P49" s="109"/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6"/>
      <c r="B50" s="157"/>
      <c r="C50" s="158"/>
      <c r="D50" s="159"/>
      <c r="E50" s="160"/>
      <c r="F50" s="161"/>
      <c r="G50" s="106"/>
      <c r="H50" s="108"/>
      <c r="I50" s="153"/>
      <c r="J50" s="154"/>
      <c r="K50" s="154"/>
      <c r="L50" s="155"/>
      <c r="M50" s="153"/>
      <c r="N50" s="154"/>
      <c r="O50" s="155"/>
      <c r="P50" s="153"/>
      <c r="Q50" s="154"/>
      <c r="R50" s="154"/>
      <c r="S50" s="154"/>
      <c r="T50" s="18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1"/>
      <c r="C51" s="56"/>
      <c r="D51" s="57"/>
      <c r="E51" s="58"/>
      <c r="F51" s="59"/>
      <c r="G51" s="118"/>
      <c r="H51" s="105"/>
      <c r="I51" s="103"/>
      <c r="J51" s="104"/>
      <c r="K51" s="104"/>
      <c r="L51" s="105"/>
      <c r="M51" s="109"/>
      <c r="N51" s="104"/>
      <c r="O51" s="105"/>
      <c r="P51" s="109"/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/>
      <c r="D52" s="68"/>
      <c r="E52" s="69"/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1"/>
      <c r="C53" s="56"/>
      <c r="D53" s="57"/>
      <c r="E53" s="58"/>
      <c r="F53" s="59"/>
      <c r="G53" s="118"/>
      <c r="H53" s="105"/>
      <c r="I53" s="103"/>
      <c r="J53" s="104"/>
      <c r="K53" s="104"/>
      <c r="L53" s="105"/>
      <c r="M53" s="109"/>
      <c r="N53" s="104"/>
      <c r="O53" s="105"/>
      <c r="P53" s="109"/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1"/>
      <c r="C54" s="212"/>
      <c r="D54" s="213"/>
      <c r="E54" s="214"/>
      <c r="F54" s="215"/>
      <c r="G54" s="209"/>
      <c r="H54" s="210"/>
      <c r="I54" s="209"/>
      <c r="J54" s="204"/>
      <c r="K54" s="204"/>
      <c r="L54" s="210"/>
      <c r="M54" s="209"/>
      <c r="N54" s="204"/>
      <c r="O54" s="210"/>
      <c r="P54" s="209"/>
      <c r="Q54" s="204"/>
      <c r="R54" s="204"/>
      <c r="S54" s="204"/>
      <c r="T54" s="20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4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5"/>
      <c r="U56" s="2"/>
      <c r="V56" s="172" t="s">
        <v>119</v>
      </c>
      <c r="W56" s="173"/>
      <c r="X56" s="173"/>
      <c r="Y56" s="173"/>
      <c r="Z56" s="173"/>
      <c r="AA56" s="173"/>
      <c r="AB56" s="173"/>
      <c r="AC56" s="173"/>
      <c r="AD56" s="173"/>
      <c r="AE56" s="173"/>
      <c r="AF56" s="174"/>
      <c r="AG56" s="175"/>
      <c r="AH56" s="175"/>
      <c r="AI56" s="175"/>
      <c r="AJ56" s="17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6" t="s">
        <v>200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8"/>
      <c r="U57" s="2"/>
      <c r="V57" s="219">
        <f>LEN(A57)</f>
        <v>42</v>
      </c>
      <c r="W57" s="220"/>
      <c r="X57" s="220"/>
      <c r="Y57" s="220"/>
      <c r="Z57" s="220"/>
      <c r="AA57" s="220"/>
      <c r="AB57" s="220"/>
      <c r="AC57" s="220"/>
      <c r="AD57" s="220"/>
      <c r="AE57" s="220"/>
      <c r="AF57" s="22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男子</v>
      </c>
      <c r="I5" s="9">
        <f>入力!Y27</f>
        <v>6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12014</v>
      </c>
      <c r="B7" s="13" t="str">
        <f>IF(入力!C3="","",入力!C3)</f>
        <v>萱田ジュニアバレーボールクラブ</v>
      </c>
      <c r="C7" s="13" t="str">
        <f>IF(入力!C2="","",入力!C2)</f>
        <v>カヤダジュニアバレーボールクラブ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436191709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砂絵子</v>
      </c>
      <c r="E16" s="13" t="str">
        <f>IF(入力!C7="","",入力!C7)</f>
        <v>エンドウ</v>
      </c>
      <c r="F16" s="13" t="str">
        <f>IF(入力!E7="","",入力!E7)</f>
        <v>サエコ</v>
      </c>
      <c r="G16" s="13">
        <f>IF(入力!G7="","",入力!G7)</f>
        <v>519930010</v>
      </c>
      <c r="H16" s="13" t="str">
        <f>IF(入力!J7="","",入力!J7)</f>
        <v/>
      </c>
      <c r="I16" s="13">
        <f>IF(入力!M7="","",入力!M7)</f>
        <v>477133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２７６</v>
      </c>
      <c r="S16" s="13" t="str">
        <f>IF(入力!W7="","",入力!W7)</f>
        <v>００４２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5542</v>
      </c>
      <c r="W16" s="13" t="str">
        <f>IF(入力!AP8="","",入力!AP8)</f>
        <v>4845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島原</v>
      </c>
      <c r="D17" s="13" t="str">
        <f>IF(入力!E10="","",入力!E10)</f>
        <v>悠介</v>
      </c>
      <c r="E17" s="13" t="str">
        <f>IF(入力!C9="","",入力!C9)</f>
        <v>シマバラ</v>
      </c>
      <c r="F17" s="13" t="str">
        <f>IF(入力!E9="","",入力!E9)</f>
        <v>ユウスケ</v>
      </c>
      <c r="G17" s="13">
        <f>IF(入力!G9="","",入力!G9)</f>
        <v>520517668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17</v>
      </c>
      <c r="M17" s="13"/>
      <c r="N17" s="13"/>
      <c r="O17" s="13"/>
      <c r="P17" s="13"/>
      <c r="Q17" s="13"/>
      <c r="R17" s="13" t="str">
        <f>IF(入力!R9="","",入力!R9)</f>
        <v>２７６</v>
      </c>
      <c r="S17" s="13" t="str">
        <f>IF(入力!W9="","",入力!W9)</f>
        <v>0046</v>
      </c>
      <c r="T17" s="13" t="str">
        <f>IF(入力!P10="","",入力!P10)</f>
        <v>千葉県八千代市大和田新田378-6</v>
      </c>
      <c r="U17" s="13" t="str">
        <f>IF(入力!AL9="","",入力!AL9)</f>
        <v>070</v>
      </c>
      <c r="V17" s="13" t="str">
        <f>IF(入力!AK10="","",入力!AK10)</f>
        <v>2025</v>
      </c>
      <c r="W17" s="13" t="str">
        <f>IF(入力!AP10="","",入力!AP10)</f>
        <v>9631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山田</v>
      </c>
      <c r="D18" s="13" t="str">
        <f>IF(入力!E12="","",入力!E12)</f>
        <v>曉美</v>
      </c>
      <c r="E18" s="13" t="str">
        <f>IF(入力!C11="","",入力!C11)</f>
        <v>ヤマダ</v>
      </c>
      <c r="F18" s="13" t="str">
        <f>IF(入力!E11="","",入力!E11)</f>
        <v>サトミ</v>
      </c>
      <c r="G18" s="13">
        <f>IF(入力!G11="","",入力!G11)</f>
        <v>519930034</v>
      </c>
      <c r="H18" s="13" t="str">
        <f>IF(入力!J11="","",入力!J11)</f>
        <v/>
      </c>
      <c r="I18" s="13">
        <f>IF(入力!M11="","",入力!M11)</f>
        <v>490013</v>
      </c>
      <c r="J18" s="13"/>
      <c r="K18" s="13"/>
      <c r="L18" s="13">
        <f>IF(入力!AT11="","",入力!AT11)</f>
        <v>40</v>
      </c>
      <c r="M18" s="13"/>
      <c r="N18" s="13"/>
      <c r="O18" s="13"/>
      <c r="P18" s="13"/>
      <c r="Q18" s="13"/>
      <c r="R18" s="13" t="str">
        <f>IF(入力!R11="","",入力!R11)</f>
        <v>276</v>
      </c>
      <c r="S18" s="13" t="str">
        <f>IF(入力!W11="","",入力!W11)</f>
        <v>0046</v>
      </c>
      <c r="T18" s="13" t="str">
        <f>IF(入力!P12="","",入力!P12)</f>
        <v>千葉県八千代市大和田新田481-106</v>
      </c>
      <c r="U18" s="13" t="str">
        <f>IF(入力!AL11="","",入力!AL11)</f>
        <v>090</v>
      </c>
      <c r="V18" s="13" t="str">
        <f>IF(入力!AK12="","",入力!AK12)</f>
        <v>9004</v>
      </c>
      <c r="W18" s="13" t="str">
        <f>IF(入力!AP12="","",入力!AP12)</f>
        <v>6657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遠藤</v>
      </c>
      <c r="D22" s="13" t="str">
        <f>IF(入力!E18="","",入力!E18)</f>
        <v>砂絵子</v>
      </c>
      <c r="E22" s="13" t="str">
        <f>IF(入力!C17="","",入力!C17)</f>
        <v>エンドウ</v>
      </c>
      <c r="F22" s="13" t="str">
        <f>IF(入力!E17="","",入力!E17)</f>
        <v>サエコ</v>
      </c>
      <c r="G22" s="13"/>
      <c r="H22" s="13"/>
      <c r="I22" s="13"/>
      <c r="J22" s="13"/>
      <c r="K22" s="13"/>
      <c r="L22" s="13">
        <f>IF(入力!AT17="","",入力!AT17)</f>
        <v>51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276</v>
      </c>
      <c r="S22" s="13" t="str">
        <f>IF(入力!W17="","",入力!W17)</f>
        <v>0042</v>
      </c>
      <c r="T22" s="13" t="str">
        <f>IF(入力!P18="","",入力!P18)</f>
        <v>千葉県八千代市ゆりのき台3-4-720</v>
      </c>
      <c r="U22" s="13" t="str">
        <f>IF(入力!AL17="","",入力!AL17)</f>
        <v>090</v>
      </c>
      <c r="V22" s="13" t="str">
        <f>IF(入力!AK18="","",入力!AK18)</f>
        <v>5542</v>
      </c>
      <c r="W22" s="13" t="str">
        <f>IF(入力!AP18="","",入力!AP18)</f>
        <v>4845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山田</v>
      </c>
      <c r="D24" s="51" t="str">
        <f>VLOOKUP($B$51,$A$53:$F$352,4)</f>
        <v>友樹</v>
      </c>
      <c r="E24" s="51" t="str">
        <f>VLOOKUP($B$51,$A$53:$F$352,5)</f>
        <v>ヤマダ</v>
      </c>
      <c r="F24" s="51" t="str">
        <f>VLOOKUP($B$51,$A$53:$F$352,6)</f>
        <v>トモキ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山田</v>
      </c>
      <c r="D53" s="13" t="str">
        <f>IF(入力!E28="","",入力!E28)</f>
        <v>友樹</v>
      </c>
      <c r="E53" s="13" t="str">
        <f>IF(入力!C27="","",入力!C27)</f>
        <v>ヤマダ</v>
      </c>
      <c r="F53" s="13" t="str">
        <f>IF(入力!E27="","",入力!E27)</f>
        <v>トモキ</v>
      </c>
      <c r="G53" s="13">
        <f>IF(入力!M27="","",入力!M27)</f>
        <v>522778296</v>
      </c>
      <c r="H53" s="13" t="str">
        <f>IF(入力!I27="","",入力!I27)</f>
        <v>八千代市立萱田小学校</v>
      </c>
      <c r="I53" s="13">
        <f>IF(入力!G27="","",入力!G27)</f>
        <v>5</v>
      </c>
      <c r="J53" s="13">
        <f>IF(入力!P27="","",入力!P27)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北村</v>
      </c>
      <c r="D54" s="13" t="str">
        <f>IF(入力!E30="","",入力!E30)</f>
        <v>拓斗</v>
      </c>
      <c r="E54" s="13" t="str">
        <f>IF(入力!C29="","",入力!C29)</f>
        <v>キタムラ</v>
      </c>
      <c r="F54" s="13" t="str">
        <f>IF(入力!E29="","",入力!E29)</f>
        <v>タクト</v>
      </c>
      <c r="G54" s="13">
        <f>IF(入力!M29="","",入力!M29)</f>
        <v>523672173</v>
      </c>
      <c r="H54" s="13" t="str">
        <f>IF(入力!I29="","",入力!I29)</f>
        <v>八千代市立大和田小学校</v>
      </c>
      <c r="I54" s="13">
        <f>IF(入力!G29="","",入力!G29)</f>
        <v>5</v>
      </c>
      <c r="J54" s="13">
        <f>IF(入力!P29="","",入力!P29)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小林</v>
      </c>
      <c r="D55" s="13" t="str">
        <f>IF(入力!E32="","",入力!E32)</f>
        <v>祐介</v>
      </c>
      <c r="E55" s="13" t="str">
        <f>IF(入力!C31="","",入力!C31)</f>
        <v>コバヤシ</v>
      </c>
      <c r="F55" s="13" t="str">
        <f>IF(入力!E31="","",入力!E31)</f>
        <v>ユウスケ</v>
      </c>
      <c r="G55" s="13">
        <f>IF(入力!M31="","",入力!M31)</f>
        <v>525277819</v>
      </c>
      <c r="H55" s="13" t="str">
        <f>IF(入力!I31="","",入力!I31)</f>
        <v>八千代市立新木戸小学校</v>
      </c>
      <c r="I55" s="13">
        <f>IF(入力!G31="","",入力!G31)</f>
        <v>4</v>
      </c>
      <c r="J55" s="13">
        <f>IF(入力!P31="","",入力!P31)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本間</v>
      </c>
      <c r="D56" s="13" t="str">
        <f>IF(入力!E34="","",入力!E34)</f>
        <v>瑛都</v>
      </c>
      <c r="E56" s="13" t="str">
        <f>IF(入力!C33="","",入力!C33)</f>
        <v>ホンマ</v>
      </c>
      <c r="F56" s="13" t="str">
        <f>IF(入力!E33="","",入力!E33)</f>
        <v>エイト</v>
      </c>
      <c r="G56" s="13">
        <f>IF(入力!M33="","",入力!M33)</f>
        <v>525655198</v>
      </c>
      <c r="H56" s="13" t="str">
        <f>IF(入力!I33="","",入力!I33)</f>
        <v>八千代市立高津小学校</v>
      </c>
      <c r="I56" s="13">
        <f>IF(入力!G33="","",入力!G33)</f>
        <v>4</v>
      </c>
      <c r="J56" s="13">
        <f>IF(入力!P33="","",入力!P33)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難波</v>
      </c>
      <c r="D57" s="13" t="str">
        <f>IF(入力!E36="","",入力!E36)</f>
        <v>陽哉</v>
      </c>
      <c r="E57" s="13" t="str">
        <f>IF(入力!C35="","",入力!C35)</f>
        <v>ナンバ</v>
      </c>
      <c r="F57" s="13" t="str">
        <f>IF(入力!E35="","",入力!E35)</f>
        <v>ハルヤ</v>
      </c>
      <c r="G57" s="13">
        <f>IF(入力!M35="","",入力!M35)</f>
        <v>526464829</v>
      </c>
      <c r="H57" s="13" t="str">
        <f>IF(入力!I35="","",入力!I35)</f>
        <v>船橋市立坪井小学校</v>
      </c>
      <c r="I57" s="13">
        <f>IF(入力!G35="","",入力!G35)</f>
        <v>3</v>
      </c>
      <c r="J57" s="13">
        <f>IF(入力!P35="","",入力!P35)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青沼</v>
      </c>
      <c r="D58" s="13" t="str">
        <f>IF(入力!E38="","",入力!E38)</f>
        <v>純平</v>
      </c>
      <c r="E58" s="13" t="str">
        <f>IF(入力!C37="","",入力!C37)</f>
        <v>アオヌマ</v>
      </c>
      <c r="F58" s="13" t="str">
        <f>IF(入力!E37="","",入力!E37)</f>
        <v>ジュンペイ</v>
      </c>
      <c r="G58" s="13">
        <f>IF(入力!M37="","",入力!M37)</f>
        <v>524318612</v>
      </c>
      <c r="H58" s="13" t="str">
        <f>IF(入力!I37="","",入力!I37)</f>
        <v>八千代市立萱田小学校</v>
      </c>
      <c r="I58" s="13">
        <f>IF(入力!G37="","",入力!G37)</f>
        <v>2</v>
      </c>
      <c r="J58" s="13">
        <f>IF(入力!P37="","",入力!P37)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8</v>
      </c>
      <c r="C59" s="13" t="str">
        <f>IF(入力!C40="","",入力!C40)</f>
        <v>泉</v>
      </c>
      <c r="D59" s="13" t="str">
        <f>IF(入力!E40="","",入力!E40)</f>
        <v>絢人</v>
      </c>
      <c r="E59" s="13" t="str">
        <f>IF(入力!C39="","",入力!C39)</f>
        <v>イズミ</v>
      </c>
      <c r="F59" s="13" t="str">
        <f>IF(入力!E39="","",入力!E39)</f>
        <v>アヤト</v>
      </c>
      <c r="G59" s="13">
        <f>IF(入力!M39="","",入力!M39)</f>
        <v>525401191</v>
      </c>
      <c r="H59" s="13" t="str">
        <f>IF(入力!I39="","",入力!I39)</f>
        <v>八千代市立大和田西小学校</v>
      </c>
      <c r="I59" s="13">
        <f>IF(入力!G39="","",入力!G39)</f>
        <v>2</v>
      </c>
      <c r="J59" s="13">
        <f>IF(入力!P39="","",入力!P39)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9</v>
      </c>
      <c r="C60" s="13" t="str">
        <f>IF(入力!C42="","",入力!C42)</f>
        <v>井山</v>
      </c>
      <c r="D60" s="13" t="str">
        <f>IF(入力!E42="","",入力!E42)</f>
        <v>優佑</v>
      </c>
      <c r="E60" s="13" t="str">
        <f>IF(入力!C41="","",入力!C41)</f>
        <v>イヤマ</v>
      </c>
      <c r="F60" s="13" t="str">
        <f>IF(入力!E41="","",入力!E41)</f>
        <v>ユウスケ</v>
      </c>
      <c r="G60" s="13">
        <f>IF(入力!M41="","",入力!M41)</f>
        <v>525655204</v>
      </c>
      <c r="H60" s="13" t="str">
        <f>IF(入力!I41="","",入力!I41)</f>
        <v>船橋市立坪井小学校</v>
      </c>
      <c r="I60" s="13">
        <f>IF(入力!G41="","",入力!G41)</f>
        <v>2</v>
      </c>
      <c r="J60" s="13">
        <f>IF(入力!P41="","",入力!P41)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IF(入力!B43="","",入力!B43)</f>
        <v/>
      </c>
      <c r="C61" s="13" t="str">
        <f>IF(入力!C44="","",入力!C44)</f>
        <v/>
      </c>
      <c r="D61" s="13" t="str">
        <f>IF(入力!E44="","",入力!E44)</f>
        <v/>
      </c>
      <c r="E61" s="13" t="str">
        <f>IF(入力!C43="","",入力!C43)</f>
        <v/>
      </c>
      <c r="F61" s="13" t="str">
        <f>IF(入力!E43="","",入力!E43)</f>
        <v/>
      </c>
      <c r="G61" s="13" t="str">
        <f>IF(入力!M43="","",入力!M43)</f>
        <v/>
      </c>
      <c r="H61" s="13" t="str">
        <f>IF(入力!I43="","",入力!I43)</f>
        <v/>
      </c>
      <c r="I61" s="13" t="str">
        <f>IF(入力!G43="","",入力!G43)</f>
        <v/>
      </c>
      <c r="J61" s="13" t="str">
        <f>IF(入力!P43="","",入力!P43)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砂絵子 遠藤</cp:lastModifiedBy>
  <cp:lastPrinted>2016-05-09T15:17:35Z</cp:lastPrinted>
  <dcterms:created xsi:type="dcterms:W3CDTF">2014-04-05T09:56:00Z</dcterms:created>
  <dcterms:modified xsi:type="dcterms:W3CDTF">2025-12-21T11:03:19Z</dcterms:modified>
</cp:coreProperties>
</file>