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0" windowWidth="18600" windowHeight="1102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comments1.xml><?xml version="1.0" encoding="utf-8"?>
<comments xmlns="http://schemas.openxmlformats.org/spreadsheetml/2006/main">
  <authors>
    <author>tc={DA30E08B-587D-8A41-BACF-63883D5C6156}</author>
  </authors>
  <commentList>
    <comment ref="C3" authorId="0" shapeId="0">
      <text>
        <r>
          <rPr>
            <sz val="11"/>
            <color theme="1"/>
            <rFont val="ＭＳ Ｐゴシック"/>
            <family val="3"/>
            <charset val="12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Pleasure Kids</t>
        </r>
      </text>
    </comment>
  </commentList>
</comments>
</file>

<file path=xl/sharedStrings.xml><?xml version="1.0" encoding="utf-8"?>
<sst xmlns="http://schemas.openxmlformats.org/spreadsheetml/2006/main" count="274" uniqueCount="198">
  <si>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</si>
  <si>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</si>
  <si>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</si>
  <si>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</si>
  <si>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</si>
  <si>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</si>
  <si>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</si>
  <si>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</si>
  <si>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</si>
  <si>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</si>
  <si>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</si>
  <si>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</si>
  <si>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</si>
  <si>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</si>
  <si>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</si>
  <si>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</si>
  <si>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</si>
  <si>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</si>
  <si>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</si>
  <si>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</si>
  <si>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</si>
  <si>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</si>
  <si>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</si>
  <si>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</si>
  <si>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</si>
  <si>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</si>
  <si>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</si>
  <si>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</si>
  <si>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</si>
  <si>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</si>
  <si>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</si>
  <si>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</si>
  <si>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</si>
  <si>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</si>
  <si>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</si>
  <si>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</si>
  <si>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</si>
  <si>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</si>
  <si>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</si>
  <si>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</si>
  <si>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</si>
  <si>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</si>
  <si>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</si>
  <si>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</si>
  <si>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</si>
  <si>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</si>
  <si>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</si>
  <si>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</si>
  <si>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</si>
  <si>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</si>
  <si>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</si>
  <si>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</si>
  <si>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</si>
  <si>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</si>
  <si>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</si>
  <si>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</si>
  <si>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</si>
  <si>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</si>
  <si>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</si>
  <si>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</si>
  <si>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</si>
  <si>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</si>
  <si>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</si>
  <si>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</si>
  <si>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</si>
  <si>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</si>
  <si>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</si>
  <si>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</si>
  <si>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</si>
  <si>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</si>
  <si>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</si>
  <si>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</si>
  <si>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</si>
  <si>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</si>
  <si>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</si>
  <si>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</si>
  <si>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</si>
  <si>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</si>
  <si>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</si>
  <si>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</si>
  <si>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</si>
  <si>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</si>
  <si>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</si>
  <si>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</si>
  <si>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</si>
  <si>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</si>
  <si>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</si>
  <si>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</si>
  <si>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</si>
  <si>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</si>
  <si>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</si>
  <si>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</si>
  <si>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</si>
  <si>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</si>
  <si>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</si>
  <si>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</si>
  <si>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</si>
  <si>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</si>
  <si>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</si>
  <si>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</si>
  <si>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</si>
  <si>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</si>
  <si>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</si>
  <si>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</si>
  <si>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</si>
  <si>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</si>
  <si>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</si>
  <si>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</si>
  <si>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</si>
  <si>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</si>
  <si>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</si>
  <si>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</si>
  <si>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</si>
  <si>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</si>
  <si>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</si>
  <si>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</si>
  <si>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</si>
  <si>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</si>
  <si>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</si>
  <si>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</si>
  <si>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</si>
  <si>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</si>
  <si>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Pleasure Kids</t>
  </si>
  <si>
    <t>プレジャーキッズ</t>
  </si>
  <si>
    <t>習志野市</t>
  </si>
  <si>
    <t>京成</t>
  </si>
  <si>
    <t>大久保</t>
  </si>
  <si>
    <t>タナカ</t>
  </si>
  <si>
    <t>コヅエ</t>
  </si>
  <si>
    <t>田中</t>
  </si>
  <si>
    <t>ハヤシ</t>
  </si>
  <si>
    <t>タケオ</t>
  </si>
  <si>
    <t>林</t>
  </si>
  <si>
    <t>健雄</t>
  </si>
  <si>
    <t>12K12102</t>
  </si>
  <si>
    <t>12K12087</t>
  </si>
  <si>
    <t>田村　</t>
  </si>
  <si>
    <t>昌之</t>
  </si>
  <si>
    <t>湖津絵</t>
  </si>
  <si>
    <t>275</t>
  </si>
  <si>
    <t>0011</t>
  </si>
  <si>
    <t>萩原</t>
  </si>
  <si>
    <t>梨央</t>
  </si>
  <si>
    <t>まどか</t>
  </si>
  <si>
    <t>海野</t>
  </si>
  <si>
    <t>田村</t>
  </si>
  <si>
    <t>香乃</t>
  </si>
  <si>
    <t>伊藤</t>
  </si>
  <si>
    <t>愛莉</t>
  </si>
  <si>
    <t>五島</t>
  </si>
  <si>
    <t>彩葉</t>
  </si>
  <si>
    <t>ハギワラ</t>
  </si>
  <si>
    <t>リオ</t>
  </si>
  <si>
    <t>ウミノ</t>
  </si>
  <si>
    <t>マドカ</t>
  </si>
  <si>
    <t>イトウ</t>
  </si>
  <si>
    <t>タムラ</t>
  </si>
  <si>
    <t>カノ</t>
  </si>
  <si>
    <t>ゴシマ</t>
  </si>
  <si>
    <t>アヤハ</t>
  </si>
  <si>
    <t>アイリ</t>
  </si>
  <si>
    <t>習志野市立屋敷小学校</t>
  </si>
  <si>
    <t>習志野市立実籾小学校</t>
  </si>
  <si>
    <t>船橋市立二宮小学校</t>
  </si>
  <si>
    <t>習志野市立大久保小学校</t>
  </si>
  <si>
    <t>マサユキ</t>
  </si>
  <si>
    <t>千葉県習志野市大久保3-13-7-301</t>
  </si>
  <si>
    <t>千葉県習志野市大久保3-13-1-204</t>
  </si>
  <si>
    <t>千葉県習志野市実籾5-31-15</t>
  </si>
  <si>
    <t>0002</t>
  </si>
  <si>
    <t>090</t>
  </si>
  <si>
    <t>1507</t>
  </si>
  <si>
    <t>2649</t>
  </si>
  <si>
    <t>9105</t>
  </si>
  <si>
    <t>2519</t>
  </si>
  <si>
    <t>9368</t>
  </si>
  <si>
    <t>7196</t>
  </si>
  <si>
    <t>日小連講習受講No.</t>
  </si>
  <si>
    <t>女子:435462107</t>
  </si>
  <si>
    <t>男子:436227903</t>
  </si>
  <si>
    <t>瀬戸</t>
  </si>
  <si>
    <t>②</t>
  </si>
  <si>
    <t>遥河</t>
  </si>
  <si>
    <t>セト</t>
  </si>
  <si>
    <t>ハルカ</t>
  </si>
  <si>
    <t>ヒナタ</t>
  </si>
  <si>
    <t>渡邉</t>
  </si>
  <si>
    <t>ワタナベ</t>
  </si>
  <si>
    <t>陽菜咲</t>
  </si>
  <si>
    <t>コヤナギ</t>
  </si>
  <si>
    <t>ミオ</t>
  </si>
  <si>
    <t>小柳</t>
  </si>
  <si>
    <t>実桜</t>
  </si>
  <si>
    <t>当チームは、習志野市大久保・実籾周辺を拠点に活動しています。限られた練習時間の中でも基礎を大切にし、バレーボールの楽しさを知ること、仲間を思いやる気持ち、最後まで諦めない姿勢を育むことを目指しています。新チーム全力で楽しみます。</t>
  </si>
  <si>
    <t>オサナイ</t>
  </si>
  <si>
    <t>小山内</t>
  </si>
  <si>
    <t>ヒデアキ</t>
  </si>
  <si>
    <t>秀明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</si>
</sst>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32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Fill="1" applyBorder="1" applyAlignment="1" applyProtection="1">
      <alignment horizontal="center" vertical="center"/>
      <protection locked="0"/>
    </xf>
    <xf numFmtId="0" fontId="4" fillId="0" borderId="54" xfId="0" applyFont="1" applyFill="1" applyBorder="1" applyAlignment="1" applyProtection="1">
      <alignment horizontal="center" vertical="center"/>
      <protection locked="0"/>
    </xf>
    <xf numFmtId="0" fontId="4" fillId="0" borderId="55" xfId="0" applyFont="1" applyFill="1" applyBorder="1" applyAlignment="1" applyProtection="1">
      <alignment horizontal="center" vertical="center"/>
      <protection locked="0"/>
    </xf>
    <xf numFmtId="0" fontId="4" fillId="0" borderId="56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wrapText="1" shrinkToFit="1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77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usen2goukihayashi@gmail.com" id="{1D8AD35F-7917-434E-8985-25B6922C03BB}" userId="699c653a9beb0ab0" providerId="Windows Live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" dT="2025-08-24T11:41:27.52" personId="{1D8AD35F-7917-434E-8985-25B6922C03BB}" id="{DA30E08B-587D-8A41-BACF-63883D5C6156}">
    <text>Pleasure Kids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" zoomScaleNormal="100" zoomScaleSheetLayoutView="100" workbookViewId="0">
      <selection activeCell="M43" sqref="M43:O4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7" t="s">
        <v>111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</row>
    <row r="2" spans="1:51" ht="14.45" customHeight="1">
      <c r="A2" s="115" t="s">
        <v>117</v>
      </c>
      <c r="B2" s="116"/>
      <c r="C2" s="117" t="s">
        <v>123</v>
      </c>
      <c r="D2" s="118"/>
      <c r="E2" s="118"/>
      <c r="F2" s="118"/>
      <c r="G2" s="118"/>
      <c r="H2" s="118"/>
      <c r="I2" s="119"/>
      <c r="J2" s="92" t="s">
        <v>115</v>
      </c>
      <c r="K2" s="222"/>
      <c r="L2" s="222"/>
      <c r="M2" s="222"/>
      <c r="N2" s="222"/>
      <c r="O2" s="223"/>
      <c r="P2" s="92" t="s">
        <v>94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97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87</v>
      </c>
      <c r="AW2" t="s">
        <v>107</v>
      </c>
      <c r="AX2" t="s">
        <v>108</v>
      </c>
    </row>
    <row r="3" spans="1:51" ht="24" customHeight="1">
      <c r="A3" s="120" t="s">
        <v>20</v>
      </c>
      <c r="B3" s="121"/>
      <c r="C3" s="122" t="s">
        <v>122</v>
      </c>
      <c r="D3" s="123"/>
      <c r="E3" s="123"/>
      <c r="F3" s="123"/>
      <c r="G3" s="123"/>
      <c r="H3" s="123"/>
      <c r="I3" s="124"/>
      <c r="J3" s="219" t="s">
        <v>90</v>
      </c>
      <c r="K3" s="220"/>
      <c r="L3" s="220"/>
      <c r="M3" s="220"/>
      <c r="N3" s="220"/>
      <c r="O3" s="221"/>
      <c r="P3" s="94" t="s">
        <v>124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6"/>
      <c r="AT3" s="33"/>
      <c r="AV3" s="22" t="s">
        <v>88</v>
      </c>
      <c r="AW3" t="s">
        <v>106</v>
      </c>
      <c r="AX3" t="s">
        <v>109</v>
      </c>
      <c r="AY3" t="s">
        <v>110</v>
      </c>
    </row>
    <row r="4" spans="1:51" ht="20.100000000000001" customHeight="1">
      <c r="A4" s="237" t="s">
        <v>118</v>
      </c>
      <c r="B4" s="238"/>
      <c r="C4" s="230" t="s">
        <v>179</v>
      </c>
      <c r="D4" s="231"/>
      <c r="E4" s="231"/>
      <c r="F4" s="231"/>
      <c r="G4" s="231"/>
      <c r="H4" s="231"/>
      <c r="I4" s="232"/>
      <c r="J4" s="241" t="s">
        <v>113</v>
      </c>
      <c r="K4" s="242"/>
      <c r="L4" s="242"/>
      <c r="M4" s="242"/>
      <c r="N4" s="242"/>
      <c r="O4" s="243"/>
      <c r="P4" s="160" t="s">
        <v>91</v>
      </c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42"/>
      <c r="AT4" s="33"/>
      <c r="AV4" s="22" t="s">
        <v>89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9" t="s">
        <v>112</v>
      </c>
      <c r="B5" s="240"/>
      <c r="C5" s="233" t="s">
        <v>178</v>
      </c>
      <c r="D5" s="234"/>
      <c r="E5" s="234"/>
      <c r="F5" s="234"/>
      <c r="G5" s="234"/>
      <c r="H5" s="234"/>
      <c r="I5" s="235"/>
      <c r="J5" s="184">
        <v>32006</v>
      </c>
      <c r="K5" s="185"/>
      <c r="L5" s="185"/>
      <c r="M5" s="185"/>
      <c r="N5" s="185"/>
      <c r="O5" s="185"/>
      <c r="P5" s="161" t="s">
        <v>125</v>
      </c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 t="s">
        <v>126</v>
      </c>
      <c r="AF5" s="161"/>
      <c r="AG5" s="161"/>
      <c r="AH5" s="161"/>
      <c r="AI5" s="161"/>
      <c r="AJ5" s="161"/>
      <c r="AK5" s="162"/>
      <c r="AL5" s="162"/>
      <c r="AM5" s="162"/>
      <c r="AN5" s="162"/>
      <c r="AO5" s="162"/>
      <c r="AP5" s="162"/>
      <c r="AQ5" s="162"/>
      <c r="AR5" s="162"/>
      <c r="AS5" s="163"/>
      <c r="AT5" s="33"/>
      <c r="AV5" s="22" t="s">
        <v>90</v>
      </c>
      <c r="AW5" t="s">
        <v>114</v>
      </c>
    </row>
    <row r="6" spans="1:51" ht="22.5" customHeight="1">
      <c r="A6" s="74" t="s">
        <v>77</v>
      </c>
      <c r="B6" s="135"/>
      <c r="C6" s="138" t="s">
        <v>103</v>
      </c>
      <c r="D6" s="139"/>
      <c r="E6" s="140" t="s">
        <v>104</v>
      </c>
      <c r="F6" s="141"/>
      <c r="G6" s="186" t="s">
        <v>78</v>
      </c>
      <c r="H6" s="186"/>
      <c r="I6" s="186"/>
      <c r="J6" s="186" t="s">
        <v>177</v>
      </c>
      <c r="K6" s="186"/>
      <c r="L6" s="186"/>
      <c r="M6" s="186" t="s">
        <v>2</v>
      </c>
      <c r="N6" s="186"/>
      <c r="O6" s="186"/>
      <c r="P6" s="142" t="s">
        <v>92</v>
      </c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4" t="s">
        <v>93</v>
      </c>
      <c r="AL6" s="144"/>
      <c r="AM6" s="144"/>
      <c r="AN6" s="144"/>
      <c r="AO6" s="144"/>
      <c r="AP6" s="144"/>
      <c r="AQ6" s="144"/>
      <c r="AR6" s="144"/>
      <c r="AS6" s="144"/>
      <c r="AT6" s="34" t="s">
        <v>44</v>
      </c>
    </row>
    <row r="7" spans="1:51" ht="13.5" customHeight="1">
      <c r="A7" s="74"/>
      <c r="B7" s="135"/>
      <c r="C7" s="109" t="s">
        <v>127</v>
      </c>
      <c r="D7" s="110"/>
      <c r="E7" s="110" t="s">
        <v>128</v>
      </c>
      <c r="F7" s="111"/>
      <c r="G7" s="187">
        <v>516291492</v>
      </c>
      <c r="H7" s="187"/>
      <c r="I7" s="187"/>
      <c r="J7" s="187" t="s">
        <v>134</v>
      </c>
      <c r="K7" s="187"/>
      <c r="L7" s="187"/>
      <c r="M7" s="187">
        <v>423406</v>
      </c>
      <c r="N7" s="187"/>
      <c r="O7" s="187"/>
      <c r="P7" s="167" t="s">
        <v>6</v>
      </c>
      <c r="Q7" s="168"/>
      <c r="R7" s="137" t="s">
        <v>139</v>
      </c>
      <c r="S7" s="137"/>
      <c r="T7" s="137"/>
      <c r="U7" s="137"/>
      <c r="V7" s="27" t="s">
        <v>7</v>
      </c>
      <c r="W7" s="131" t="s">
        <v>140</v>
      </c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35" t="s">
        <v>8</v>
      </c>
      <c r="AL7" s="59" t="s">
        <v>170</v>
      </c>
      <c r="AM7" s="59"/>
      <c r="AN7" s="59"/>
      <c r="AO7" s="59"/>
      <c r="AP7" s="59"/>
      <c r="AQ7" s="59"/>
      <c r="AR7" s="59"/>
      <c r="AS7" s="36" t="s">
        <v>9</v>
      </c>
      <c r="AT7" s="53">
        <v>55</v>
      </c>
    </row>
    <row r="8" spans="1:51" ht="18" customHeight="1">
      <c r="A8" s="74"/>
      <c r="B8" s="135"/>
      <c r="C8" s="112" t="s">
        <v>129</v>
      </c>
      <c r="D8" s="113"/>
      <c r="E8" s="113" t="s">
        <v>138</v>
      </c>
      <c r="F8" s="114"/>
      <c r="G8" s="187"/>
      <c r="H8" s="187"/>
      <c r="I8" s="187"/>
      <c r="J8" s="187"/>
      <c r="K8" s="187"/>
      <c r="L8" s="187"/>
      <c r="M8" s="187"/>
      <c r="N8" s="187"/>
      <c r="O8" s="187"/>
      <c r="P8" s="63" t="s">
        <v>167</v>
      </c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0" t="s">
        <v>175</v>
      </c>
      <c r="AL8" s="61"/>
      <c r="AM8" s="61"/>
      <c r="AN8" s="61"/>
      <c r="AO8" s="37" t="s">
        <v>7</v>
      </c>
      <c r="AP8" s="61" t="s">
        <v>176</v>
      </c>
      <c r="AQ8" s="61"/>
      <c r="AR8" s="61"/>
      <c r="AS8" s="62"/>
      <c r="AT8" s="53"/>
    </row>
    <row r="9" spans="1:51" ht="14.45" customHeight="1">
      <c r="A9" s="74" t="s">
        <v>79</v>
      </c>
      <c r="B9" s="135"/>
      <c r="C9" s="109" t="s">
        <v>130</v>
      </c>
      <c r="D9" s="110"/>
      <c r="E9" s="110" t="s">
        <v>131</v>
      </c>
      <c r="F9" s="111"/>
      <c r="G9" s="187">
        <v>519722783</v>
      </c>
      <c r="H9" s="187"/>
      <c r="I9" s="187"/>
      <c r="J9" s="187" t="s">
        <v>135</v>
      </c>
      <c r="K9" s="187"/>
      <c r="L9" s="187"/>
      <c r="M9" s="224">
        <v>456865</v>
      </c>
      <c r="N9" s="225"/>
      <c r="O9" s="226"/>
      <c r="P9" s="167" t="s">
        <v>6</v>
      </c>
      <c r="Q9" s="168"/>
      <c r="R9" s="137" t="s">
        <v>139</v>
      </c>
      <c r="S9" s="137"/>
      <c r="T9" s="137"/>
      <c r="U9" s="137"/>
      <c r="V9" s="27" t="s">
        <v>7</v>
      </c>
      <c r="W9" s="131" t="s">
        <v>140</v>
      </c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2"/>
      <c r="AK9" s="35" t="s">
        <v>8</v>
      </c>
      <c r="AL9" s="59" t="s">
        <v>170</v>
      </c>
      <c r="AM9" s="59"/>
      <c r="AN9" s="59"/>
      <c r="AO9" s="59"/>
      <c r="AP9" s="59"/>
      <c r="AQ9" s="59"/>
      <c r="AR9" s="59"/>
      <c r="AS9" s="36" t="s">
        <v>9</v>
      </c>
      <c r="AT9" s="54">
        <v>46</v>
      </c>
    </row>
    <row r="10" spans="1:51" ht="18" customHeight="1">
      <c r="A10" s="74"/>
      <c r="B10" s="135"/>
      <c r="C10" s="112" t="s">
        <v>132</v>
      </c>
      <c r="D10" s="113"/>
      <c r="E10" s="113" t="s">
        <v>133</v>
      </c>
      <c r="F10" s="114"/>
      <c r="G10" s="187"/>
      <c r="H10" s="187"/>
      <c r="I10" s="187"/>
      <c r="J10" s="187"/>
      <c r="K10" s="187"/>
      <c r="L10" s="187"/>
      <c r="M10" s="227"/>
      <c r="N10" s="228"/>
      <c r="O10" s="229"/>
      <c r="P10" s="63" t="s">
        <v>166</v>
      </c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5"/>
      <c r="AK10" s="60" t="s">
        <v>171</v>
      </c>
      <c r="AL10" s="61"/>
      <c r="AM10" s="61"/>
      <c r="AN10" s="61"/>
      <c r="AO10" s="37" t="s">
        <v>7</v>
      </c>
      <c r="AP10" s="61" t="s">
        <v>172</v>
      </c>
      <c r="AQ10" s="61"/>
      <c r="AR10" s="61"/>
      <c r="AS10" s="62"/>
      <c r="AT10" s="54"/>
    </row>
    <row r="11" spans="1:51" ht="14.45" customHeight="1">
      <c r="A11" s="74" t="s">
        <v>80</v>
      </c>
      <c r="B11" s="135"/>
      <c r="C11" s="109" t="s">
        <v>156</v>
      </c>
      <c r="D11" s="110"/>
      <c r="E11" s="110" t="s">
        <v>165</v>
      </c>
      <c r="F11" s="111"/>
      <c r="G11" s="187">
        <v>525656263</v>
      </c>
      <c r="H11" s="187"/>
      <c r="I11" s="187"/>
      <c r="J11" s="187"/>
      <c r="K11" s="187"/>
      <c r="L11" s="187"/>
      <c r="M11" s="187"/>
      <c r="N11" s="187"/>
      <c r="O11" s="187"/>
      <c r="P11" s="167" t="s">
        <v>6</v>
      </c>
      <c r="Q11" s="168"/>
      <c r="R11" s="137" t="s">
        <v>139</v>
      </c>
      <c r="S11" s="137"/>
      <c r="T11" s="137"/>
      <c r="U11" s="137"/>
      <c r="V11" s="27" t="s">
        <v>7</v>
      </c>
      <c r="W11" s="131" t="s">
        <v>169</v>
      </c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2"/>
      <c r="AK11" s="35" t="s">
        <v>8</v>
      </c>
      <c r="AL11" s="59" t="s">
        <v>170</v>
      </c>
      <c r="AM11" s="59"/>
      <c r="AN11" s="59"/>
      <c r="AO11" s="59"/>
      <c r="AP11" s="59"/>
      <c r="AQ11" s="59"/>
      <c r="AR11" s="59"/>
      <c r="AS11" s="36" t="s">
        <v>9</v>
      </c>
      <c r="AT11" s="54">
        <v>52</v>
      </c>
    </row>
    <row r="12" spans="1:51" ht="18" customHeight="1">
      <c r="A12" s="74"/>
      <c r="B12" s="135"/>
      <c r="C12" s="112" t="s">
        <v>136</v>
      </c>
      <c r="D12" s="113"/>
      <c r="E12" s="113" t="s">
        <v>137</v>
      </c>
      <c r="F12" s="114"/>
      <c r="G12" s="187"/>
      <c r="H12" s="187"/>
      <c r="I12" s="187"/>
      <c r="J12" s="187"/>
      <c r="K12" s="187"/>
      <c r="L12" s="187"/>
      <c r="M12" s="187"/>
      <c r="N12" s="187"/>
      <c r="O12" s="187"/>
      <c r="P12" s="63" t="s">
        <v>168</v>
      </c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5"/>
      <c r="AK12" s="60" t="s">
        <v>173</v>
      </c>
      <c r="AL12" s="61"/>
      <c r="AM12" s="61"/>
      <c r="AN12" s="61"/>
      <c r="AO12" s="37" t="s">
        <v>7</v>
      </c>
      <c r="AP12" s="61" t="s">
        <v>174</v>
      </c>
      <c r="AQ12" s="61"/>
      <c r="AR12" s="61"/>
      <c r="AS12" s="62"/>
      <c r="AT12" s="54"/>
    </row>
    <row r="13" spans="1:51" ht="15" customHeight="1">
      <c r="A13" s="74" t="s">
        <v>81</v>
      </c>
      <c r="B13" s="135"/>
      <c r="C13" s="109"/>
      <c r="D13" s="110"/>
      <c r="E13" s="110"/>
      <c r="F13" s="111"/>
      <c r="G13" s="200"/>
      <c r="H13" s="200"/>
      <c r="I13" s="200"/>
      <c r="J13" s="200"/>
      <c r="K13" s="200"/>
      <c r="L13" s="200"/>
      <c r="M13" s="200"/>
      <c r="N13" s="200"/>
      <c r="O13" s="200"/>
      <c r="P13" s="24"/>
      <c r="Q13" s="25"/>
      <c r="R13" s="154"/>
      <c r="S13" s="154"/>
      <c r="T13" s="154"/>
      <c r="U13" s="154"/>
      <c r="V13" s="26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9"/>
      <c r="AK13" s="38"/>
      <c r="AL13" s="147"/>
      <c r="AM13" s="147"/>
      <c r="AN13" s="147"/>
      <c r="AO13" s="147"/>
      <c r="AP13" s="147"/>
      <c r="AQ13" s="147"/>
      <c r="AR13" s="147"/>
      <c r="AS13" s="39"/>
      <c r="AT13" s="55"/>
    </row>
    <row r="14" spans="1:51" ht="18" customHeight="1">
      <c r="A14" s="74"/>
      <c r="B14" s="135"/>
      <c r="C14" s="112"/>
      <c r="D14" s="113"/>
      <c r="E14" s="113"/>
      <c r="F14" s="114"/>
      <c r="G14" s="200"/>
      <c r="H14" s="200"/>
      <c r="I14" s="200"/>
      <c r="J14" s="200"/>
      <c r="K14" s="200"/>
      <c r="L14" s="200"/>
      <c r="M14" s="200"/>
      <c r="N14" s="200"/>
      <c r="O14" s="200"/>
      <c r="P14" s="148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50"/>
      <c r="AK14" s="151"/>
      <c r="AL14" s="152"/>
      <c r="AM14" s="152"/>
      <c r="AN14" s="152"/>
      <c r="AO14" s="40"/>
      <c r="AP14" s="152"/>
      <c r="AQ14" s="152"/>
      <c r="AR14" s="152"/>
      <c r="AS14" s="153"/>
      <c r="AT14" s="55"/>
    </row>
    <row r="15" spans="1:51" ht="15" customHeight="1">
      <c r="A15" s="197" t="s">
        <v>95</v>
      </c>
      <c r="B15" s="135"/>
      <c r="C15" s="109" t="s">
        <v>130</v>
      </c>
      <c r="D15" s="110"/>
      <c r="E15" s="110" t="s">
        <v>131</v>
      </c>
      <c r="F15" s="111"/>
      <c r="G15" s="191"/>
      <c r="H15" s="192"/>
      <c r="I15" s="192"/>
      <c r="J15" s="192"/>
      <c r="K15" s="192"/>
      <c r="L15" s="192"/>
      <c r="M15" s="192"/>
      <c r="N15" s="192"/>
      <c r="O15" s="193"/>
      <c r="P15" s="167" t="s">
        <v>6</v>
      </c>
      <c r="Q15" s="168"/>
      <c r="R15" s="137" t="s">
        <v>139</v>
      </c>
      <c r="S15" s="137"/>
      <c r="T15" s="137"/>
      <c r="U15" s="137"/>
      <c r="V15" s="27" t="s">
        <v>7</v>
      </c>
      <c r="W15" s="131" t="s">
        <v>140</v>
      </c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2"/>
      <c r="AK15" s="35" t="s">
        <v>8</v>
      </c>
      <c r="AL15" s="59" t="s">
        <v>170</v>
      </c>
      <c r="AM15" s="59"/>
      <c r="AN15" s="59"/>
      <c r="AO15" s="59"/>
      <c r="AP15" s="59"/>
      <c r="AQ15" s="59"/>
      <c r="AR15" s="59"/>
      <c r="AS15" s="36" t="s">
        <v>9</v>
      </c>
      <c r="AT15" s="54"/>
    </row>
    <row r="16" spans="1:51" ht="18" customHeight="1">
      <c r="A16" s="74"/>
      <c r="B16" s="135"/>
      <c r="C16" s="112" t="s">
        <v>132</v>
      </c>
      <c r="D16" s="113"/>
      <c r="E16" s="113" t="s">
        <v>133</v>
      </c>
      <c r="F16" s="114"/>
      <c r="G16" s="194"/>
      <c r="H16" s="195"/>
      <c r="I16" s="195"/>
      <c r="J16" s="195"/>
      <c r="K16" s="195"/>
      <c r="L16" s="195"/>
      <c r="M16" s="195"/>
      <c r="N16" s="195"/>
      <c r="O16" s="196"/>
      <c r="P16" s="63" t="s">
        <v>166</v>
      </c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5"/>
      <c r="AK16" s="60" t="s">
        <v>171</v>
      </c>
      <c r="AL16" s="61"/>
      <c r="AM16" s="61"/>
      <c r="AN16" s="61"/>
      <c r="AO16" s="37" t="s">
        <v>7</v>
      </c>
      <c r="AP16" s="61" t="s">
        <v>172</v>
      </c>
      <c r="AQ16" s="61"/>
      <c r="AR16" s="61"/>
      <c r="AS16" s="62"/>
      <c r="AT16" s="54"/>
    </row>
    <row r="17" spans="1:46">
      <c r="A17" s="74" t="s">
        <v>0</v>
      </c>
      <c r="B17" s="135"/>
      <c r="C17" s="179" t="str">
        <f>IF(P16="","",P16)</f>
        <v>千葉県習志野市大久保3-13-7-301</v>
      </c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35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35"/>
      <c r="C19" s="179" t="str">
        <f>IF(AL15="","",AL15&amp;"-"&amp;AK16&amp;"-"&amp;AP16)</f>
        <v>090-1507-2649</v>
      </c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35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82</v>
      </c>
      <c r="B21" s="135"/>
      <c r="C21" s="215"/>
      <c r="D21" s="198"/>
      <c r="E21" s="198"/>
      <c r="F21" s="198"/>
      <c r="G21" s="198"/>
      <c r="H21" s="19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36"/>
      <c r="C22" s="216"/>
      <c r="D22" s="199"/>
      <c r="E22" s="199"/>
      <c r="F22" s="199"/>
      <c r="G22" s="199"/>
      <c r="H22" s="19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89" t="s">
        <v>120</v>
      </c>
      <c r="B23" s="133" t="s">
        <v>83</v>
      </c>
      <c r="C23" s="180" t="s">
        <v>101</v>
      </c>
      <c r="D23" s="181"/>
      <c r="E23" s="182" t="s">
        <v>102</v>
      </c>
      <c r="F23" s="183"/>
      <c r="G23" s="133" t="s">
        <v>84</v>
      </c>
      <c r="H23" s="133"/>
      <c r="I23" s="133" t="s">
        <v>85</v>
      </c>
      <c r="J23" s="133"/>
      <c r="K23" s="133"/>
      <c r="L23" s="133"/>
      <c r="M23" s="133" t="s">
        <v>86</v>
      </c>
      <c r="N23" s="133"/>
      <c r="O23" s="133"/>
      <c r="P23" s="96" t="s">
        <v>96</v>
      </c>
      <c r="Q23" s="133"/>
      <c r="R23" s="133"/>
      <c r="S23" s="133"/>
      <c r="T23" s="13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0"/>
      <c r="B24" s="135"/>
      <c r="C24" s="173" t="s">
        <v>99</v>
      </c>
      <c r="D24" s="174"/>
      <c r="E24" s="175" t="s">
        <v>100</v>
      </c>
      <c r="F24" s="176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6"/>
      <c r="U24" s="1"/>
      <c r="V24" s="1"/>
      <c r="W24" s="1"/>
      <c r="X24" s="1"/>
      <c r="Y24" s="125" t="s">
        <v>19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07">
        <v>1</v>
      </c>
      <c r="C25" s="109" t="s">
        <v>183</v>
      </c>
      <c r="D25" s="110"/>
      <c r="E25" s="110" t="s">
        <v>184</v>
      </c>
      <c r="F25" s="111"/>
      <c r="G25" s="97">
        <v>5</v>
      </c>
      <c r="H25" s="98"/>
      <c r="I25" s="97" t="s">
        <v>161</v>
      </c>
      <c r="J25" s="101"/>
      <c r="K25" s="101"/>
      <c r="L25" s="98"/>
      <c r="M25" s="97">
        <v>526473968</v>
      </c>
      <c r="N25" s="101"/>
      <c r="O25" s="98"/>
      <c r="P25" s="97">
        <v>167</v>
      </c>
      <c r="Q25" s="101"/>
      <c r="R25" s="101"/>
      <c r="S25" s="101"/>
      <c r="T25" s="103"/>
      <c r="U25" s="1"/>
      <c r="V25" s="1"/>
      <c r="W25" s="1"/>
      <c r="X25" s="1"/>
      <c r="Y25" s="209">
        <v>6</v>
      </c>
      <c r="Z25" s="210"/>
      <c r="AA25" s="210"/>
      <c r="AB25" s="210"/>
      <c r="AC25" s="210"/>
      <c r="AD25" s="210"/>
      <c r="AE25" s="210"/>
      <c r="AF25" s="210"/>
      <c r="AG25" s="2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2" t="s">
        <v>180</v>
      </c>
      <c r="D26" s="113"/>
      <c r="E26" s="113" t="s">
        <v>182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164"/>
      <c r="Q26" s="165"/>
      <c r="R26" s="165"/>
      <c r="S26" s="165"/>
      <c r="T26" s="166"/>
      <c r="U26" s="1"/>
      <c r="V26" s="1"/>
      <c r="W26" s="1"/>
      <c r="X26" s="1"/>
      <c r="Y26" s="212"/>
      <c r="Z26" s="213"/>
      <c r="AA26" s="213"/>
      <c r="AB26" s="213"/>
      <c r="AC26" s="213"/>
      <c r="AD26" s="213"/>
      <c r="AE26" s="213"/>
      <c r="AF26" s="213"/>
      <c r="AG26" s="2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 t="s">
        <v>181</v>
      </c>
      <c r="C27" s="109" t="s">
        <v>153</v>
      </c>
      <c r="D27" s="110"/>
      <c r="E27" s="110" t="s">
        <v>154</v>
      </c>
      <c r="F27" s="111"/>
      <c r="G27" s="97">
        <v>5</v>
      </c>
      <c r="H27" s="98"/>
      <c r="I27" s="97" t="s">
        <v>163</v>
      </c>
      <c r="J27" s="101"/>
      <c r="K27" s="101"/>
      <c r="L27" s="98"/>
      <c r="M27" s="97">
        <v>525247096</v>
      </c>
      <c r="N27" s="101"/>
      <c r="O27" s="98"/>
      <c r="P27" s="97">
        <v>142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2" t="s">
        <v>144</v>
      </c>
      <c r="D28" s="113"/>
      <c r="E28" s="113" t="s">
        <v>143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09" t="s">
        <v>187</v>
      </c>
      <c r="D29" s="110"/>
      <c r="E29" s="110" t="s">
        <v>185</v>
      </c>
      <c r="F29" s="111"/>
      <c r="G29" s="97">
        <v>5</v>
      </c>
      <c r="H29" s="98"/>
      <c r="I29" s="97" t="s">
        <v>162</v>
      </c>
      <c r="J29" s="101"/>
      <c r="K29" s="101"/>
      <c r="L29" s="98"/>
      <c r="M29" s="97">
        <v>526654114</v>
      </c>
      <c r="N29" s="101"/>
      <c r="O29" s="98"/>
      <c r="P29" s="97">
        <v>155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2" t="s">
        <v>186</v>
      </c>
      <c r="D30" s="113"/>
      <c r="E30" s="113" t="s">
        <v>188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09" t="s">
        <v>151</v>
      </c>
      <c r="D31" s="110"/>
      <c r="E31" s="110" t="s">
        <v>152</v>
      </c>
      <c r="F31" s="111"/>
      <c r="G31" s="97">
        <v>5</v>
      </c>
      <c r="H31" s="98"/>
      <c r="I31" s="97" t="s">
        <v>161</v>
      </c>
      <c r="J31" s="101"/>
      <c r="K31" s="101"/>
      <c r="L31" s="98"/>
      <c r="M31" s="97">
        <v>524219186</v>
      </c>
      <c r="N31" s="101"/>
      <c r="O31" s="98"/>
      <c r="P31" s="97">
        <v>153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2" t="s">
        <v>141</v>
      </c>
      <c r="D32" s="113"/>
      <c r="E32" s="113" t="s">
        <v>142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57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09" t="s">
        <v>156</v>
      </c>
      <c r="D33" s="110"/>
      <c r="E33" s="110" t="s">
        <v>157</v>
      </c>
      <c r="F33" s="111"/>
      <c r="G33" s="97">
        <v>4</v>
      </c>
      <c r="H33" s="98"/>
      <c r="I33" s="97" t="s">
        <v>162</v>
      </c>
      <c r="J33" s="101"/>
      <c r="K33" s="101"/>
      <c r="L33" s="98"/>
      <c r="M33" s="97">
        <v>525247102</v>
      </c>
      <c r="N33" s="101"/>
      <c r="O33" s="98"/>
      <c r="P33" s="97">
        <v>141</v>
      </c>
      <c r="Q33" s="101"/>
      <c r="R33" s="101"/>
      <c r="S33" s="101"/>
      <c r="T33" s="103"/>
      <c r="U33" s="1"/>
      <c r="V33" s="1"/>
      <c r="W33" s="1"/>
      <c r="X33" s="1"/>
      <c r="Y33" s="127">
        <v>2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2" t="s">
        <v>145</v>
      </c>
      <c r="D34" s="113"/>
      <c r="E34" s="113" t="s">
        <v>146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09" t="s">
        <v>189</v>
      </c>
      <c r="D35" s="110"/>
      <c r="E35" s="110" t="s">
        <v>190</v>
      </c>
      <c r="F35" s="111"/>
      <c r="G35" s="97">
        <v>4</v>
      </c>
      <c r="H35" s="98"/>
      <c r="I35" s="188" t="s">
        <v>162</v>
      </c>
      <c r="J35" s="101"/>
      <c r="K35" s="101"/>
      <c r="L35" s="98"/>
      <c r="M35" s="97">
        <v>526654121</v>
      </c>
      <c r="N35" s="101"/>
      <c r="O35" s="98"/>
      <c r="P35" s="97">
        <v>157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2" t="s">
        <v>191</v>
      </c>
      <c r="D36" s="113"/>
      <c r="E36" s="113" t="s">
        <v>192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109" t="s">
        <v>158</v>
      </c>
      <c r="D37" s="110"/>
      <c r="E37" s="110" t="s">
        <v>159</v>
      </c>
      <c r="F37" s="111"/>
      <c r="G37" s="97">
        <v>4</v>
      </c>
      <c r="H37" s="98"/>
      <c r="I37" s="97" t="s">
        <v>162</v>
      </c>
      <c r="J37" s="101"/>
      <c r="K37" s="101"/>
      <c r="L37" s="98"/>
      <c r="M37" s="97">
        <v>525961084</v>
      </c>
      <c r="N37" s="101"/>
      <c r="O37" s="98"/>
      <c r="P37" s="97">
        <v>131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2" t="s">
        <v>149</v>
      </c>
      <c r="D38" s="113"/>
      <c r="E38" s="113" t="s">
        <v>150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109" t="s">
        <v>155</v>
      </c>
      <c r="D39" s="110"/>
      <c r="E39" s="110" t="s">
        <v>160</v>
      </c>
      <c r="F39" s="111"/>
      <c r="G39" s="97">
        <v>4</v>
      </c>
      <c r="H39" s="98"/>
      <c r="I39" s="97" t="s">
        <v>164</v>
      </c>
      <c r="J39" s="101"/>
      <c r="K39" s="101"/>
      <c r="L39" s="98"/>
      <c r="M39" s="97">
        <v>524156795</v>
      </c>
      <c r="N39" s="101"/>
      <c r="O39" s="98"/>
      <c r="P39" s="97">
        <v>127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2" t="s">
        <v>147</v>
      </c>
      <c r="D40" s="113"/>
      <c r="E40" s="113" t="s">
        <v>148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14</v>
      </c>
      <c r="C41" s="201" t="s">
        <v>194</v>
      </c>
      <c r="D41" s="202"/>
      <c r="E41" s="203" t="s">
        <v>196</v>
      </c>
      <c r="F41" s="204"/>
      <c r="G41" s="97">
        <v>2</v>
      </c>
      <c r="H41" s="98"/>
      <c r="I41" s="97" t="s">
        <v>164</v>
      </c>
      <c r="J41" s="101"/>
      <c r="K41" s="101"/>
      <c r="L41" s="98"/>
      <c r="M41" s="97">
        <v>526654190</v>
      </c>
      <c r="N41" s="101"/>
      <c r="O41" s="98"/>
      <c r="P41" s="97">
        <v>128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205" t="s">
        <v>195</v>
      </c>
      <c r="D42" s="206"/>
      <c r="E42" s="207" t="s">
        <v>197</v>
      </c>
      <c r="F42" s="208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/>
      <c r="C43" s="109"/>
      <c r="D43" s="110"/>
      <c r="E43" s="110"/>
      <c r="F43" s="111"/>
      <c r="G43" s="97"/>
      <c r="H43" s="98"/>
      <c r="I43" s="97"/>
      <c r="J43" s="101"/>
      <c r="K43" s="101"/>
      <c r="L43" s="98"/>
      <c r="M43" s="97"/>
      <c r="N43" s="101"/>
      <c r="O43" s="98"/>
      <c r="P43" s="97"/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2"/>
      <c r="D44" s="113"/>
      <c r="E44" s="113"/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7"/>
      <c r="B48" s="178"/>
      <c r="C48" s="112"/>
      <c r="D48" s="113"/>
      <c r="E48" s="113"/>
      <c r="F48" s="114"/>
      <c r="G48" s="99"/>
      <c r="H48" s="100"/>
      <c r="I48" s="99"/>
      <c r="J48" s="102"/>
      <c r="K48" s="102"/>
      <c r="L48" s="100"/>
      <c r="M48" s="99"/>
      <c r="N48" s="102"/>
      <c r="O48" s="100"/>
      <c r="P48" s="164"/>
      <c r="Q48" s="165"/>
      <c r="R48" s="165"/>
      <c r="S48" s="165"/>
      <c r="T48" s="16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5"/>
      <c r="C49" s="77"/>
      <c r="D49" s="78"/>
      <c r="E49" s="78"/>
      <c r="F49" s="79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9" t="s">
        <v>98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4"/>
      <c r="U54" s="2"/>
      <c r="V54" s="155" t="s">
        <v>116</v>
      </c>
      <c r="W54" s="156"/>
      <c r="X54" s="156"/>
      <c r="Y54" s="156"/>
      <c r="Z54" s="156"/>
      <c r="AA54" s="156"/>
      <c r="AB54" s="156"/>
      <c r="AC54" s="156"/>
      <c r="AD54" s="156"/>
      <c r="AE54" s="156"/>
      <c r="AF54" s="157"/>
      <c r="AG54" s="158"/>
      <c r="AH54" s="158"/>
      <c r="AI54" s="158"/>
      <c r="AJ54" s="15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0" t="s">
        <v>193</v>
      </c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2"/>
      <c r="U55" s="2"/>
      <c r="V55" s="56">
        <f>LEN(A55)</f>
        <v>114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0:AJ10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P16:AJ16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10</v>
      </c>
      <c r="B1" s="244"/>
      <c r="D1" s="4" t="s">
        <v>11</v>
      </c>
      <c r="E1" s="5" t="s">
        <v>12</v>
      </c>
      <c r="F1" s="6" t="s">
        <v>13</v>
      </c>
      <c r="G1" s="4" t="s">
        <v>11</v>
      </c>
      <c r="H1" s="5" t="s">
        <v>14</v>
      </c>
      <c r="I1" s="6" t="s">
        <v>15</v>
      </c>
      <c r="J1" s="4" t="s">
        <v>11</v>
      </c>
      <c r="K1" s="5" t="s">
        <v>14</v>
      </c>
      <c r="L1" s="6" t="s">
        <v>15</v>
      </c>
      <c r="M1" s="4" t="s">
        <v>11</v>
      </c>
      <c r="N1" s="5" t="s">
        <v>14</v>
      </c>
      <c r="O1" s="6" t="s">
        <v>15</v>
      </c>
      <c r="P1" s="4" t="s">
        <v>11</v>
      </c>
      <c r="Q1" s="5" t="s">
        <v>14</v>
      </c>
      <c r="R1" s="6" t="s">
        <v>15</v>
      </c>
      <c r="S1" s="4" t="s">
        <v>11</v>
      </c>
      <c r="T1" s="5" t="s">
        <v>14</v>
      </c>
      <c r="U1" s="6" t="s">
        <v>15</v>
      </c>
      <c r="V1" s="4" t="s">
        <v>11</v>
      </c>
      <c r="W1" s="5" t="s">
        <v>14</v>
      </c>
      <c r="X1" s="6" t="s">
        <v>15</v>
      </c>
      <c r="Y1" s="4" t="s">
        <v>11</v>
      </c>
      <c r="Z1" s="5" t="s">
        <v>14</v>
      </c>
      <c r="AA1" s="6" t="s">
        <v>15</v>
      </c>
      <c r="AB1" s="4" t="s">
        <v>11</v>
      </c>
      <c r="AC1" s="5" t="s">
        <v>14</v>
      </c>
      <c r="AD1" s="6" t="s">
        <v>15</v>
      </c>
      <c r="AE1" s="4" t="s">
        <v>11</v>
      </c>
      <c r="AF1" s="5" t="s">
        <v>14</v>
      </c>
      <c r="AG1" s="6" t="s">
        <v>15</v>
      </c>
      <c r="AH1" s="4" t="s">
        <v>11</v>
      </c>
      <c r="AI1" s="5" t="s">
        <v>14</v>
      </c>
      <c r="AJ1" s="6" t="s">
        <v>15</v>
      </c>
    </row>
    <row r="2" spans="1:41" ht="14.25" thickBot="1">
      <c r="A2" s="244"/>
      <c r="B2" s="244"/>
      <c r="C2" s="7"/>
      <c r="D2" s="8">
        <v>1</v>
      </c>
      <c r="E2" s="9" t="s">
        <v>16</v>
      </c>
      <c r="F2" s="10">
        <v>42443</v>
      </c>
      <c r="G2" s="8">
        <v>1.01</v>
      </c>
      <c r="H2" s="9" t="s">
        <v>16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5" t="s">
        <v>17</v>
      </c>
      <c r="B4" s="246"/>
      <c r="C4" s="246"/>
      <c r="D4" s="246"/>
      <c r="E4" s="246"/>
      <c r="F4" s="246"/>
      <c r="G4" s="247"/>
      <c r="H4" s="5" t="s">
        <v>18</v>
      </c>
      <c r="I4" s="5" t="s">
        <v>19</v>
      </c>
      <c r="J4" s="248" t="s">
        <v>67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男女混合</v>
      </c>
      <c r="I5" s="9">
        <f>入力!Y25</f>
        <v>6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68</v>
      </c>
      <c r="B6" s="5" t="s">
        <v>20</v>
      </c>
      <c r="C6" s="5" t="s">
        <v>21</v>
      </c>
      <c r="D6" s="5" t="s">
        <v>22</v>
      </c>
      <c r="E6" s="5" t="s">
        <v>18</v>
      </c>
      <c r="F6" s="5" t="s">
        <v>23</v>
      </c>
      <c r="G6" s="5" t="s">
        <v>24</v>
      </c>
      <c r="H6" s="5" t="s">
        <v>3</v>
      </c>
      <c r="I6" s="5" t="s">
        <v>25</v>
      </c>
      <c r="J6" s="5" t="s">
        <v>26</v>
      </c>
      <c r="K6" s="5" t="s">
        <v>27</v>
      </c>
      <c r="L6" s="5" t="s">
        <v>28</v>
      </c>
      <c r="M6" s="5" t="s">
        <v>29</v>
      </c>
      <c r="N6" s="5" t="s">
        <v>69</v>
      </c>
      <c r="O6" s="5" t="s">
        <v>70</v>
      </c>
      <c r="P6" s="5" t="s">
        <v>30</v>
      </c>
      <c r="Q6" s="5" t="s">
        <v>31</v>
      </c>
      <c r="R6" s="5" t="s">
        <v>32</v>
      </c>
      <c r="S6" s="5" t="s">
        <v>33</v>
      </c>
      <c r="T6" s="5" t="s">
        <v>105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32006</v>
      </c>
      <c r="B7" s="13" t="str">
        <f>IF(入力!C3="","",入力!C3)</f>
        <v>Pleasure Kids</v>
      </c>
      <c r="C7" s="13" t="str">
        <f>IF(入力!C2="","",入力!C2)</f>
        <v>プレジャーキッズ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大久保</v>
      </c>
      <c r="T7" s="13"/>
      <c r="U7" s="13" t="str">
        <f>IF(入力!C4="","",入力!C4)</f>
        <v>男子:436227903</v>
      </c>
      <c r="V7" s="13" t="str">
        <f>IF(入力!C5="","",入力!C5)</f>
        <v>女子:435462107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71</v>
      </c>
      <c r="B15" s="5" t="s">
        <v>34</v>
      </c>
      <c r="C15" s="5" t="s">
        <v>35</v>
      </c>
      <c r="D15" s="5" t="s">
        <v>36</v>
      </c>
      <c r="E15" s="5" t="s">
        <v>37</v>
      </c>
      <c r="F15" s="5" t="s">
        <v>38</v>
      </c>
      <c r="G15" s="5" t="s">
        <v>39</v>
      </c>
      <c r="H15" s="5" t="s">
        <v>40</v>
      </c>
      <c r="I15" s="5" t="s">
        <v>41</v>
      </c>
      <c r="J15" s="5" t="s">
        <v>42</v>
      </c>
      <c r="K15" s="5" t="s">
        <v>43</v>
      </c>
      <c r="L15" s="5" t="s">
        <v>44</v>
      </c>
      <c r="M15" s="5" t="s">
        <v>72</v>
      </c>
      <c r="N15" s="5" t="s">
        <v>45</v>
      </c>
      <c r="O15" s="5" t="s">
        <v>46</v>
      </c>
      <c r="P15" s="5" t="s">
        <v>47</v>
      </c>
      <c r="Q15" s="5" t="s">
        <v>48</v>
      </c>
      <c r="R15" s="5" t="s">
        <v>23</v>
      </c>
      <c r="S15" s="5" t="s">
        <v>24</v>
      </c>
      <c r="T15" s="5" t="s">
        <v>49</v>
      </c>
      <c r="U15" s="5" t="s">
        <v>50</v>
      </c>
      <c r="V15" s="5" t="s">
        <v>51</v>
      </c>
      <c r="W15" s="5" t="s">
        <v>52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53</v>
      </c>
      <c r="C16" s="13" t="str">
        <f>IF(入力!C8="","",入力!C8)</f>
        <v>田中</v>
      </c>
      <c r="D16" s="13" t="str">
        <f>IF(入力!E8="","",入力!E8)</f>
        <v>湖津絵</v>
      </c>
      <c r="E16" s="13" t="str">
        <f>IF(入力!C7="","",入力!C7)</f>
        <v>タナカ</v>
      </c>
      <c r="F16" s="13" t="str">
        <f>IF(入力!E7="","",入力!E7)</f>
        <v>コヅエ</v>
      </c>
      <c r="G16" s="13">
        <f>IF(入力!G7="","",入力!G7)</f>
        <v>516291492</v>
      </c>
      <c r="H16" s="13" t="str">
        <f>IF(入力!J7="","",入力!J7)</f>
        <v>12K12102</v>
      </c>
      <c r="I16" s="13">
        <f>IF(入力!M7="","",入力!M7)</f>
        <v>423406</v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0011</v>
      </c>
      <c r="T16" s="13" t="str">
        <f>IF(入力!P8="","",入力!P8)</f>
        <v>千葉県習志野市大久保3-13-1-204</v>
      </c>
      <c r="U16" s="13" t="str">
        <f>IF(入力!AL7="","",入力!AL7)</f>
        <v>090</v>
      </c>
      <c r="V16" s="13" t="str">
        <f>IF(入力!AK8="","",入力!AK8)</f>
        <v>9368</v>
      </c>
      <c r="W16" s="13" t="str">
        <f>IF(入力!AP8="","",入力!AP8)</f>
        <v>7196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73</v>
      </c>
      <c r="C17" s="13" t="str">
        <f>IF(入力!C10="","",入力!C10)</f>
        <v>林</v>
      </c>
      <c r="D17" s="13" t="str">
        <f>IF(入力!E10="","",入力!E10)</f>
        <v>健雄</v>
      </c>
      <c r="E17" s="13" t="str">
        <f>IF(入力!C9="","",入力!C9)</f>
        <v>ハヤシ</v>
      </c>
      <c r="F17" s="13" t="str">
        <f>IF(入力!E9="","",入力!E9)</f>
        <v>タケオ</v>
      </c>
      <c r="G17" s="13">
        <f>IF(入力!G9="","",入力!G9)</f>
        <v>519722783</v>
      </c>
      <c r="H17" s="13" t="str">
        <f>IF(入力!J9="","",入力!J9)</f>
        <v>12K12087</v>
      </c>
      <c r="I17" s="13">
        <f>IF(入力!M9="","",入力!M9)</f>
        <v>456865</v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275</v>
      </c>
      <c r="S17" s="13" t="str">
        <f>IF(入力!W9="","",入力!W9)</f>
        <v>0011</v>
      </c>
      <c r="T17" s="13" t="str">
        <f>IF(入力!P10="","",入力!P10)</f>
        <v>千葉県習志野市大久保3-13-7-301</v>
      </c>
      <c r="U17" s="13" t="str">
        <f>IF(入力!AL9="","",入力!AL9)</f>
        <v>090</v>
      </c>
      <c r="V17" s="13" t="str">
        <f>IF(入力!AK10="","",入力!AK10)</f>
        <v>1507</v>
      </c>
      <c r="W17" s="13" t="str">
        <f>IF(入力!AP10="","",入力!AP10)</f>
        <v>2649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74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75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76</v>
      </c>
      <c r="C20" s="13" t="str">
        <f>IF(入力!C12="","",入力!C12)</f>
        <v>田村　</v>
      </c>
      <c r="D20" s="13" t="str">
        <f>IF(入力!E12="","",入力!E12)</f>
        <v>昌之</v>
      </c>
      <c r="E20" s="13" t="str">
        <f>IF(入力!C11="","",入力!C11)</f>
        <v>タムラ</v>
      </c>
      <c r="F20" s="13" t="str">
        <f>IF(入力!E11="","",入力!E11)</f>
        <v>マサユキ</v>
      </c>
      <c r="G20" s="13">
        <f>IF(入力!G11="","",入力!G11)</f>
        <v>525656263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52</v>
      </c>
      <c r="M20" s="13"/>
      <c r="N20" s="13"/>
      <c r="O20" s="13"/>
      <c r="P20" s="13"/>
      <c r="Q20" s="13"/>
      <c r="R20" s="13" t="str">
        <f>IF(入力!R11="","",入力!R11)</f>
        <v>275</v>
      </c>
      <c r="S20" s="13" t="str">
        <f>IF(入力!W11="","",入力!W11)</f>
        <v>0002</v>
      </c>
      <c r="T20" s="13" t="str">
        <f>IF(入力!P12="","",入力!P12)</f>
        <v>千葉県習志野市実籾5-31-15</v>
      </c>
      <c r="U20" s="13" t="str">
        <f>IF(入力!AL11="","",入力!AL11)</f>
        <v>090</v>
      </c>
      <c r="V20" s="13" t="str">
        <f>IF(入力!AK12="","",入力!AK12)</f>
        <v>9105</v>
      </c>
      <c r="W20" s="13" t="str">
        <f>IF(入力!AP12="","",入力!AP12)</f>
        <v>2519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54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55</v>
      </c>
      <c r="C22" s="13" t="str">
        <f>IF(入力!C16="","",入力!C16)</f>
        <v>林</v>
      </c>
      <c r="D22" s="13" t="str">
        <f>IF(入力!E16="","",入力!E16)</f>
        <v>健雄</v>
      </c>
      <c r="E22" s="13" t="str">
        <f>IF(入力!C15="","",入力!C15)</f>
        <v>ハヤシ</v>
      </c>
      <c r="F22" s="13" t="str">
        <f>IF(入力!E15="","",入力!E15)</f>
        <v>タケオ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275</v>
      </c>
      <c r="S22" s="13" t="str">
        <f>IF(入力!W15="","",入力!W15)</f>
        <v>0011</v>
      </c>
      <c r="T22" s="13" t="str">
        <f>IF(入力!P16="","",入力!P16)</f>
        <v>千葉県習志野市大久保3-13-7-301</v>
      </c>
      <c r="U22" s="13" t="str">
        <f>IF(入力!AL15="","",入力!AL15)</f>
        <v>090</v>
      </c>
      <c r="V22" s="13" t="str">
        <f>IF(入力!AK16="","",入力!AK16)</f>
        <v>1507</v>
      </c>
      <c r="W22" s="13" t="str">
        <f>IF(入力!AP16="","",入力!AP16)</f>
        <v>2649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56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57</v>
      </c>
      <c r="C24" s="51" t="str">
        <f>VLOOKUP($B$51,$A$53:$F$352,3)</f>
        <v>海野</v>
      </c>
      <c r="D24" s="51" t="str">
        <f>VLOOKUP($B$51,$A$53:$F$352,4)</f>
        <v>まどか</v>
      </c>
      <c r="E24" s="51" t="str">
        <f>VLOOKUP($B$51,$A$53:$F$352,5)</f>
        <v>ウミノ</v>
      </c>
      <c r="F24" s="51" t="str">
        <f>VLOOKUP($B$51,$A$53:$F$352,6)</f>
        <v>マドカ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2</v>
      </c>
    </row>
    <row r="52" spans="1:41">
      <c r="A52" s="20" t="s">
        <v>58</v>
      </c>
      <c r="B52" s="21" t="s">
        <v>4</v>
      </c>
      <c r="C52" s="5" t="s">
        <v>59</v>
      </c>
      <c r="D52" s="5" t="s">
        <v>60</v>
      </c>
      <c r="E52" s="5" t="s">
        <v>61</v>
      </c>
      <c r="F52" s="5" t="s">
        <v>62</v>
      </c>
      <c r="G52" s="5" t="s">
        <v>39</v>
      </c>
      <c r="H52" s="5" t="s">
        <v>63</v>
      </c>
      <c r="I52" s="5" t="s">
        <v>5</v>
      </c>
      <c r="J52" s="5" t="s">
        <v>64</v>
      </c>
      <c r="K52" s="5" t="s">
        <v>65</v>
      </c>
      <c r="L52" s="5" t="s">
        <v>66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瀬戸</v>
      </c>
      <c r="D53" s="13" t="str">
        <f>IF(入力!E26="","",入力!E26)</f>
        <v>遥河</v>
      </c>
      <c r="E53" s="13" t="str">
        <f>IF(入力!C25="","",入力!C25)</f>
        <v>セト</v>
      </c>
      <c r="F53" s="13" t="str">
        <f>IF(入力!E25="","",入力!E25)</f>
        <v>ハルカ</v>
      </c>
      <c r="G53" s="13">
        <f>IF(入力!M25="","",入力!M25)</f>
        <v>526473968</v>
      </c>
      <c r="H53" s="13" t="str">
        <f>IF(入力!I25="","",入力!I25)</f>
        <v>習志野市立屋敷小学校</v>
      </c>
      <c r="I53" s="13">
        <f>IF(入力!G25="","",入力!G25)</f>
        <v>5</v>
      </c>
      <c r="J53" s="13">
        <f>IF(入力!P25="","",入力!P25)</f>
        <v>167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 t="str">
        <f>IF(入力!B27="","",入力!B27)</f>
        <v>②</v>
      </c>
      <c r="C54" s="13" t="str">
        <f>IF(入力!C28="","",入力!C28)</f>
        <v>海野</v>
      </c>
      <c r="D54" s="13" t="str">
        <f>IF(入力!E28="","",入力!E28)</f>
        <v>まどか</v>
      </c>
      <c r="E54" s="13" t="str">
        <f>IF(入力!C27="","",入力!C27)</f>
        <v>ウミノ</v>
      </c>
      <c r="F54" s="13" t="str">
        <f>IF(入力!E27="","",入力!E27)</f>
        <v>マドカ</v>
      </c>
      <c r="G54" s="13">
        <f>IF(入力!M27="","",入力!M27)</f>
        <v>525247096</v>
      </c>
      <c r="H54" s="13" t="str">
        <f>IF(入力!I27="","",入力!I27)</f>
        <v>船橋市立二宮小学校</v>
      </c>
      <c r="I54" s="13">
        <f>IF(入力!G27="","",入力!G27)</f>
        <v>5</v>
      </c>
      <c r="J54" s="13">
        <f>IF(入力!P27="","",入力!P27)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渡邉</v>
      </c>
      <c r="D55" s="13" t="str">
        <f>IF(入力!E30="","",入力!E30)</f>
        <v>陽菜咲</v>
      </c>
      <c r="E55" s="13" t="str">
        <f>IF(入力!C29="","",入力!C29)</f>
        <v>ワタナベ</v>
      </c>
      <c r="F55" s="13" t="str">
        <f>IF(入力!E29="","",入力!E29)</f>
        <v>ヒナタ</v>
      </c>
      <c r="G55" s="13">
        <f>IF(入力!M29="","",入力!M29)</f>
        <v>526654114</v>
      </c>
      <c r="H55" s="13" t="str">
        <f>IF(入力!I29="","",入力!I29)</f>
        <v>習志野市立実籾小学校</v>
      </c>
      <c r="I55" s="13">
        <f>IF(入力!G29="","",入力!G29)</f>
        <v>5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萩原</v>
      </c>
      <c r="D56" s="13" t="str">
        <f>IF(入力!E32="","",入力!E32)</f>
        <v>梨央</v>
      </c>
      <c r="E56" s="13" t="str">
        <f>IF(入力!C31="","",入力!C31)</f>
        <v>ハギワラ</v>
      </c>
      <c r="F56" s="13" t="str">
        <f>IF(入力!E31="","",入力!E31)</f>
        <v>リオ</v>
      </c>
      <c r="G56" s="13">
        <f>IF(入力!M31="","",入力!M31)</f>
        <v>524219186</v>
      </c>
      <c r="H56" s="13" t="str">
        <f>IF(入力!I31="","",入力!I31)</f>
        <v>習志野市立屋敷小学校</v>
      </c>
      <c r="I56" s="13">
        <f>IF(入力!G31="","",入力!G31)</f>
        <v>5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田村</v>
      </c>
      <c r="D57" s="13" t="str">
        <f>IF(入力!E34="","",入力!E34)</f>
        <v>香乃</v>
      </c>
      <c r="E57" s="13" t="str">
        <f>IF(入力!C33="","",入力!C33)</f>
        <v>タムラ</v>
      </c>
      <c r="F57" s="13" t="str">
        <f>IF(入力!E33="","",入力!E33)</f>
        <v>カノ</v>
      </c>
      <c r="G57" s="13">
        <f>IF(入力!M33="","",入力!M33)</f>
        <v>525247102</v>
      </c>
      <c r="H57" s="13" t="str">
        <f>IF(入力!I33="","",入力!I33)</f>
        <v>習志野市立実籾小学校</v>
      </c>
      <c r="I57" s="13">
        <f>IF(入力!G33="","",入力!G33)</f>
        <v>4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小柳</v>
      </c>
      <c r="D58" s="13" t="str">
        <f>IF(入力!E36="","",入力!E36)</f>
        <v>実桜</v>
      </c>
      <c r="E58" s="13" t="str">
        <f>IF(入力!C35="","",入力!C35)</f>
        <v>コヤナギ</v>
      </c>
      <c r="F58" s="13" t="str">
        <f>IF(入力!E35="","",入力!E35)</f>
        <v>ミオ</v>
      </c>
      <c r="G58" s="13">
        <f>IF(入力!M35="","",入力!M35)</f>
        <v>526654121</v>
      </c>
      <c r="H58" s="13" t="str">
        <f>IF(入力!I35="","",入力!I35)</f>
        <v>習志野市立実籾小学校</v>
      </c>
      <c r="I58" s="13">
        <f>IF(入力!G35="","",入力!G35)</f>
        <v>4</v>
      </c>
      <c r="J58" s="13">
        <f>IF(入力!P35="","",入力!P35)</f>
        <v>157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五島</v>
      </c>
      <c r="D59" s="13" t="str">
        <f>IF(入力!E38="","",入力!E38)</f>
        <v>彩葉</v>
      </c>
      <c r="E59" s="13" t="str">
        <f>IF(入力!C37="","",入力!C37)</f>
        <v>ゴシマ</v>
      </c>
      <c r="F59" s="13" t="str">
        <f>IF(入力!E37="","",入力!E37)</f>
        <v>アヤハ</v>
      </c>
      <c r="G59" s="13">
        <f>IF(入力!M37="","",入力!M37)</f>
        <v>525961084</v>
      </c>
      <c r="H59" s="13" t="str">
        <f>IF(入力!I37="","",入力!I37)</f>
        <v>習志野市立実籾小学校</v>
      </c>
      <c r="I59" s="13">
        <f>IF(入力!G37="","",入力!G37)</f>
        <v>4</v>
      </c>
      <c r="J59" s="13">
        <f>IF(入力!P37="","",入力!P37)</f>
        <v>131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伊藤</v>
      </c>
      <c r="D60" s="13" t="str">
        <f>IF(入力!E40="","",入力!E40)</f>
        <v>愛莉</v>
      </c>
      <c r="E60" s="13" t="str">
        <f>IF(入力!C39="","",入力!C39)</f>
        <v>イトウ</v>
      </c>
      <c r="F60" s="13" t="str">
        <f>IF(入力!E39="","",入力!E39)</f>
        <v>アイリ</v>
      </c>
      <c r="G60" s="13">
        <f>IF(入力!M39="","",入力!M39)</f>
        <v>524156795</v>
      </c>
      <c r="H60" s="13" t="str">
        <f>IF(入力!I39="","",入力!I39)</f>
        <v>習志野市立大久保小学校</v>
      </c>
      <c r="I60" s="13">
        <f>IF(入力!G39="","",入力!G39)</f>
        <v>4</v>
      </c>
      <c r="J60" s="13">
        <f>IF(入力!P39="","",入力!P39)</f>
        <v>127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14</v>
      </c>
      <c r="C61" s="13" t="str">
        <f>IF(入力!C42="","",入力!C42)</f>
        <v>小山内</v>
      </c>
      <c r="D61" s="13" t="str">
        <f>IF(入力!E42="","",入力!E42)</f>
        <v>秀明</v>
      </c>
      <c r="E61" s="13" t="str">
        <f>IF(入力!C41="","",入力!C41)</f>
        <v>オサナイ</v>
      </c>
      <c r="F61" s="13" t="str">
        <f>IF(入力!E41="","",入力!E41)</f>
        <v>ヒデアキ</v>
      </c>
      <c r="G61" s="13">
        <f>IF(入力!M41="","",入力!M41)</f>
        <v>526654190</v>
      </c>
      <c r="H61" s="13" t="str">
        <f>IF(入力!I41="","",入力!I41)</f>
        <v>習志野市立大久保小学校</v>
      </c>
      <c r="I61" s="13">
        <f>IF(入力!G41="","",入力!G41)</f>
        <v>2</v>
      </c>
      <c r="J61" s="13">
        <f>IF(入力!P41="","",入力!P41)</f>
        <v>128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2025-12-25T13:56:43Z</dcterms:modified>
</cp:coreProperties>
</file>