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HANA\"/>
    </mc:Choice>
  </mc:AlternateContent>
  <xr:revisionPtr revIDLastSave="0" documentId="13_ncr:1_{3C5196F1-891C-4656-B765-FDAFF31610A7}" xr6:coauthVersionLast="47" xr6:coauthVersionMax="47" xr10:uidLastSave="{00000000-0000-0000-0000-000000000000}"/>
  <workbookProtection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<sst xmlns="http://schemas.openxmlformats.org/spreadsheetml/2006/main" count="271" uniqueCount="206">
  <si>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</si>
  <si>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</si>
  <si>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</si>
  <si>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</si>
  <si>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</si>
  <si>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</si>
  <si>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</si>
  <si>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</si>
  <si>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</si>
  <si>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</si>
  <si>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</si>
  <si>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</si>
  <si>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</si>
  <si>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</si>
  <si>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</si>
  <si>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</si>
  <si>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</si>
  <si>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</si>
  <si>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</si>
  <si>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</si>
  <si>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</si>
  <si>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</si>
  <si>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</si>
  <si>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</si>
  <si>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</si>
  <si>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</si>
  <si>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</si>
  <si>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</si>
  <si>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</si>
  <si>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</si>
  <si>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</si>
  <si>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</si>
  <si>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</si>
  <si>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</si>
  <si>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</si>
  <si>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</si>
  <si>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</si>
  <si>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</si>
  <si>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</si>
  <si>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</si>
  <si>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</si>
  <si>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</si>
  <si>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</si>
  <si>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</si>
  <si>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</si>
  <si>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</si>
  <si>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</si>
  <si>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</si>
  <si>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</si>
  <si>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</si>
  <si>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</si>
  <si>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</si>
  <si>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</si>
  <si>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</si>
  <si>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</si>
  <si>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</si>
  <si>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</si>
  <si>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</si>
  <si>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</si>
  <si>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</si>
  <si>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</si>
  <si>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</si>
  <si>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</si>
  <si>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</si>
  <si>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</si>
  <si>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</si>
  <si>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</si>
  <si>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</si>
  <si>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</si>
  <si>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</si>
  <si>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</si>
  <si>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</si>
  <si>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</si>
  <si>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</si>
  <si>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</si>
  <si>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</si>
  <si>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</si>
  <si>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</si>
  <si>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</si>
  <si>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</si>
  <si>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</si>
  <si>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</si>
  <si>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</si>
  <si>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</si>
  <si>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</si>
  <si>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</si>
  <si>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</si>
  <si>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</si>
  <si>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</si>
  <si>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</si>
  <si>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</si>
  <si>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</si>
  <si>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</si>
  <si>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</si>
  <si>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</si>
  <si>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</si>
  <si>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</si>
  <si>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</si>
  <si>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</si>
  <si>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</si>
  <si>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</si>
  <si>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</si>
  <si>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</si>
  <si>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</si>
  <si>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</si>
  <si>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</si>
  <si>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</si>
  <si>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</si>
  <si>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</si>
  <si>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</si>
  <si>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</si>
  <si>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</si>
  <si>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</si>
  <si>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</si>
  <si>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</si>
  <si>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</si>
  <si>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</si>
  <si>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</si>
  <si>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</si>
  <si>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</si>
  <si>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</si>
  <si>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</si>
  <si>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</si>
  <si>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</si>
  <si>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</si>
  <si>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</si>
  <si>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</si>
  <si>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</si>
  <si>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</si>
  <si>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</si>
  <si>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</si>
  <si>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</si>
  <si>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ミハナバレーボールクラブ</t>
    <phoneticPr fontId="2"/>
  </si>
  <si>
    <t>実花バレーボールクラブ</t>
    <rPh sb="0" eb="1">
      <t>ミ</t>
    </rPh>
    <rPh sb="1" eb="2">
      <t>ハナ</t>
    </rPh>
    <phoneticPr fontId="2"/>
  </si>
  <si>
    <t>京成</t>
    <rPh sb="0" eb="2">
      <t>ケイセイ</t>
    </rPh>
    <phoneticPr fontId="2"/>
  </si>
  <si>
    <t>実籾</t>
    <rPh sb="0" eb="2">
      <t>ミモミ</t>
    </rPh>
    <phoneticPr fontId="2"/>
  </si>
  <si>
    <t>習志野市</t>
    <rPh sb="0" eb="4">
      <t>ナラシノシ</t>
    </rPh>
    <phoneticPr fontId="2"/>
  </si>
  <si>
    <t>クラタ</t>
    <phoneticPr fontId="2"/>
  </si>
  <si>
    <t>クミ</t>
    <phoneticPr fontId="2"/>
  </si>
  <si>
    <t>倉田</t>
    <rPh sb="0" eb="2">
      <t>クラタ</t>
    </rPh>
    <phoneticPr fontId="2"/>
  </si>
  <si>
    <t>久美</t>
    <rPh sb="0" eb="2">
      <t>クミ</t>
    </rPh>
    <phoneticPr fontId="2"/>
  </si>
  <si>
    <t>アンザイ</t>
    <phoneticPr fontId="2"/>
  </si>
  <si>
    <t>ヨシノリ</t>
    <phoneticPr fontId="2"/>
  </si>
  <si>
    <r>
      <rPr>
        <sz val="11"/>
        <color indexed="8"/>
        <rFont val="ＭＳ Ｐゴシック"/>
        <family val="3"/>
        <charset val="128"/>
      </rPr>
      <t>安齋</t>
    </r>
    <r>
      <rPr>
        <sz val="11"/>
        <color indexed="8"/>
        <rFont val="Calibri"/>
        <family val="2"/>
      </rPr>
      <t/>
    </r>
    <phoneticPr fontId="2"/>
  </si>
  <si>
    <r>
      <t xml:space="preserve"> </t>
    </r>
    <r>
      <rPr>
        <sz val="11"/>
        <color indexed="8"/>
        <rFont val="ＭＳ Ｐゴシック"/>
        <family val="3"/>
        <charset val="128"/>
      </rPr>
      <t>好則</t>
    </r>
    <phoneticPr fontId="2"/>
  </si>
  <si>
    <t>タカハシ</t>
    <phoneticPr fontId="2"/>
  </si>
  <si>
    <t>フミオ</t>
    <phoneticPr fontId="2"/>
  </si>
  <si>
    <t>髙橋</t>
    <rPh sb="0" eb="2">
      <t>タカハシ</t>
    </rPh>
    <phoneticPr fontId="2"/>
  </si>
  <si>
    <t>史郎</t>
    <rPh sb="0" eb="2">
      <t>フミオ</t>
    </rPh>
    <phoneticPr fontId="2"/>
  </si>
  <si>
    <t>習志野市鷺沼台2-22-25-103</t>
    <phoneticPr fontId="2"/>
  </si>
  <si>
    <t>習志野市東習志野 2-18-22-412</t>
    <phoneticPr fontId="2"/>
  </si>
  <si>
    <t>275</t>
    <phoneticPr fontId="2"/>
  </si>
  <si>
    <t>0015</t>
    <phoneticPr fontId="2"/>
  </si>
  <si>
    <t>0001</t>
    <phoneticPr fontId="2"/>
  </si>
  <si>
    <t>090</t>
    <phoneticPr fontId="2"/>
  </si>
  <si>
    <t>5758</t>
    <phoneticPr fontId="2"/>
  </si>
  <si>
    <t>5621</t>
    <phoneticPr fontId="2"/>
  </si>
  <si>
    <t>1553</t>
    <phoneticPr fontId="2"/>
  </si>
  <si>
    <t>8747</t>
    <phoneticPr fontId="2"/>
  </si>
  <si>
    <t>ワタヒキ</t>
    <phoneticPr fontId="2"/>
  </si>
  <si>
    <t>ショウ</t>
    <phoneticPr fontId="2"/>
  </si>
  <si>
    <t>東習志野小</t>
    <rPh sb="0" eb="4">
      <t>ヒガシナラシノ</t>
    </rPh>
    <rPh sb="4" eb="5">
      <t>ショウ</t>
    </rPh>
    <phoneticPr fontId="2"/>
  </si>
  <si>
    <t>綿引</t>
    <rPh sb="0" eb="2">
      <t>ワタヒキ</t>
    </rPh>
    <phoneticPr fontId="2"/>
  </si>
  <si>
    <t>翔</t>
    <rPh sb="0" eb="1">
      <t>ショウ</t>
    </rPh>
    <phoneticPr fontId="2"/>
  </si>
  <si>
    <t>ハヤサカ</t>
    <phoneticPr fontId="2"/>
  </si>
  <si>
    <t>ユウ</t>
    <phoneticPr fontId="2"/>
  </si>
  <si>
    <t>三山東小</t>
    <rPh sb="0" eb="2">
      <t>ミヤマ</t>
    </rPh>
    <rPh sb="2" eb="3">
      <t>ヒガシ</t>
    </rPh>
    <rPh sb="3" eb="4">
      <t>ショウ</t>
    </rPh>
    <phoneticPr fontId="2"/>
  </si>
  <si>
    <t>早坂</t>
    <rPh sb="0" eb="2">
      <t>ハヤサカ</t>
    </rPh>
    <phoneticPr fontId="2"/>
  </si>
  <si>
    <t>悠</t>
    <rPh sb="0" eb="1">
      <t>ユウ</t>
    </rPh>
    <phoneticPr fontId="2"/>
  </si>
  <si>
    <t>ホンダ</t>
    <phoneticPr fontId="2"/>
  </si>
  <si>
    <t>イチノスケ</t>
    <phoneticPr fontId="2"/>
  </si>
  <si>
    <t>大和田西小</t>
    <rPh sb="0" eb="3">
      <t>オオワダ</t>
    </rPh>
    <rPh sb="3" eb="4">
      <t>ニシ</t>
    </rPh>
    <rPh sb="4" eb="5">
      <t>ショウ</t>
    </rPh>
    <phoneticPr fontId="2"/>
  </si>
  <si>
    <t>本田</t>
    <rPh sb="0" eb="2">
      <t>ホンダ</t>
    </rPh>
    <phoneticPr fontId="2"/>
  </si>
  <si>
    <t>一之助</t>
    <rPh sb="0" eb="1">
      <t>イチ</t>
    </rPh>
    <rPh sb="1" eb="2">
      <t>ノ</t>
    </rPh>
    <rPh sb="2" eb="3">
      <t>スケ</t>
    </rPh>
    <phoneticPr fontId="2"/>
  </si>
  <si>
    <t>スギウラ</t>
    <phoneticPr fontId="2"/>
  </si>
  <si>
    <t>レン</t>
    <phoneticPr fontId="2"/>
  </si>
  <si>
    <t>三山小</t>
    <rPh sb="0" eb="2">
      <t>ミヤマ</t>
    </rPh>
    <rPh sb="2" eb="3">
      <t>ショウ</t>
    </rPh>
    <phoneticPr fontId="2"/>
  </si>
  <si>
    <t>杉浦</t>
    <rPh sb="0" eb="2">
      <t>スギウラ</t>
    </rPh>
    <phoneticPr fontId="2"/>
  </si>
  <si>
    <t>蓮</t>
    <rPh sb="0" eb="1">
      <t>レン</t>
    </rPh>
    <phoneticPr fontId="2"/>
  </si>
  <si>
    <t>イケガミ</t>
    <phoneticPr fontId="2"/>
  </si>
  <si>
    <t>ユウト</t>
    <phoneticPr fontId="2"/>
  </si>
  <si>
    <t>藤崎小</t>
    <rPh sb="0" eb="2">
      <t>フジサキ</t>
    </rPh>
    <rPh sb="2" eb="3">
      <t>ショウ</t>
    </rPh>
    <phoneticPr fontId="2"/>
  </si>
  <si>
    <t>池上</t>
    <rPh sb="0" eb="2">
      <t>イケガミ</t>
    </rPh>
    <phoneticPr fontId="2"/>
  </si>
  <si>
    <t>夢翔</t>
    <rPh sb="0" eb="1">
      <t>ユメ</t>
    </rPh>
    <rPh sb="1" eb="2">
      <t>ショウ</t>
    </rPh>
    <phoneticPr fontId="2"/>
  </si>
  <si>
    <t>廉</t>
    <rPh sb="0" eb="1">
      <t>レン</t>
    </rPh>
    <phoneticPr fontId="2"/>
  </si>
  <si>
    <t>小野</t>
    <rPh sb="0" eb="2">
      <t>オノ</t>
    </rPh>
    <phoneticPr fontId="2"/>
  </si>
  <si>
    <t>太一</t>
    <rPh sb="0" eb="2">
      <t>タイチ</t>
    </rPh>
    <phoneticPr fontId="2"/>
  </si>
  <si>
    <t>オノ</t>
    <phoneticPr fontId="2"/>
  </si>
  <si>
    <t>タイチ</t>
    <phoneticPr fontId="2"/>
  </si>
  <si>
    <t>田中</t>
    <rPh sb="0" eb="2">
      <t>タナカ</t>
    </rPh>
    <phoneticPr fontId="2"/>
  </si>
  <si>
    <t>瑛太</t>
    <rPh sb="0" eb="2">
      <t>エイタ</t>
    </rPh>
    <phoneticPr fontId="2"/>
  </si>
  <si>
    <t>タナカ</t>
    <phoneticPr fontId="2"/>
  </si>
  <si>
    <t>都賀の台小</t>
    <rPh sb="0" eb="2">
      <t>ツガ</t>
    </rPh>
    <rPh sb="3" eb="5">
      <t>ダイショウ</t>
    </rPh>
    <phoneticPr fontId="2"/>
  </si>
  <si>
    <t>福</t>
    <rPh sb="0" eb="1">
      <t>フク</t>
    </rPh>
    <phoneticPr fontId="2"/>
  </si>
  <si>
    <t>フク</t>
    <phoneticPr fontId="2"/>
  </si>
  <si>
    <t>カズキ</t>
    <phoneticPr fontId="2"/>
  </si>
  <si>
    <t>七輝</t>
    <rPh sb="0" eb="1">
      <t>ナナ</t>
    </rPh>
    <rPh sb="1" eb="2">
      <t>カガヤ</t>
    </rPh>
    <phoneticPr fontId="2"/>
  </si>
  <si>
    <t>津田沼小</t>
    <rPh sb="0" eb="4">
      <t>ツダヌマショウ</t>
    </rPh>
    <phoneticPr fontId="2"/>
  </si>
  <si>
    <t>小野</t>
    <rPh sb="0" eb="2">
      <t>オノ</t>
    </rPh>
    <phoneticPr fontId="2"/>
  </si>
  <si>
    <t>健太</t>
    <rPh sb="0" eb="2">
      <t>ケンタ</t>
    </rPh>
    <phoneticPr fontId="2"/>
  </si>
  <si>
    <t>オノ</t>
    <phoneticPr fontId="2"/>
  </si>
  <si>
    <t>エイタ</t>
    <phoneticPr fontId="2"/>
  </si>
  <si>
    <t>ケンタ</t>
    <phoneticPr fontId="2"/>
  </si>
  <si>
    <t>090</t>
    <phoneticPr fontId="2"/>
  </si>
  <si>
    <t>「やるときゃやる」の実花魂で全力で戦います！
感謝の気持ちを忘れず、選手も保護者も一丸となって全員バレー！
応援宜しくお願いします。</t>
    <rPh sb="14" eb="16">
      <t>ゼンリョク</t>
    </rPh>
    <rPh sb="17" eb="18">
      <t>タタカ</t>
    </rPh>
    <rPh sb="34" eb="36">
      <t>センシュ</t>
    </rPh>
    <rPh sb="37" eb="40">
      <t>ホゴシャ</t>
    </rPh>
    <rPh sb="41" eb="43">
      <t>イチガン</t>
    </rPh>
    <rPh sb="47" eb="49">
      <t>ゼンイン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</si>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</sst>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ＭＳ ゴシック"/>
      <family val="3"/>
      <charset val="128"/>
    </font>
    <font>
      <sz val="16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1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9" fillId="0" borderId="6" xfId="0" applyNumberFormat="1" applyFont="1" applyBorder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lef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2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549F505-EE6A-460E-AAF2-BEF48FD1D29A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29DEB13F-590D-4B02-932D-78477C3EAFD9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="85" zoomScaleNormal="100" zoomScaleSheetLayoutView="85" workbookViewId="0">
      <selection activeCell="E28" sqref="E28:F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2" t="s">
        <v>115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45" customHeight="1">
      <c r="A2" s="113" t="s">
        <v>121</v>
      </c>
      <c r="B2" s="114"/>
      <c r="C2" s="115" t="s">
        <v>132</v>
      </c>
      <c r="D2" s="116"/>
      <c r="E2" s="116"/>
      <c r="F2" s="116"/>
      <c r="G2" s="116"/>
      <c r="H2" s="116"/>
      <c r="I2" s="117"/>
      <c r="J2" s="90" t="s">
        <v>119</v>
      </c>
      <c r="K2" s="227"/>
      <c r="L2" s="227"/>
      <c r="M2" s="227"/>
      <c r="N2" s="227"/>
      <c r="O2" s="228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133</v>
      </c>
      <c r="D3" s="121"/>
      <c r="E3" s="121"/>
      <c r="F3" s="121"/>
      <c r="G3" s="121"/>
      <c r="H3" s="121"/>
      <c r="I3" s="122"/>
      <c r="J3" s="224" t="s">
        <v>90</v>
      </c>
      <c r="K3" s="225"/>
      <c r="L3" s="225"/>
      <c r="M3" s="225"/>
      <c r="N3" s="225"/>
      <c r="O3" s="226"/>
      <c r="P3" s="92" t="s">
        <v>136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0" t="s">
        <v>111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6" t="s">
        <v>123</v>
      </c>
      <c r="B4" s="237"/>
      <c r="C4" s="229">
        <v>436272408</v>
      </c>
      <c r="D4" s="230"/>
      <c r="E4" s="230"/>
      <c r="F4" s="230"/>
      <c r="G4" s="230"/>
      <c r="H4" s="230"/>
      <c r="I4" s="231"/>
      <c r="J4" s="240" t="s">
        <v>117</v>
      </c>
      <c r="K4" s="241"/>
      <c r="L4" s="241"/>
      <c r="M4" s="241"/>
      <c r="N4" s="241"/>
      <c r="O4" s="242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4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8" t="s">
        <v>116</v>
      </c>
      <c r="B5" s="239"/>
      <c r="C5" s="232"/>
      <c r="D5" s="233"/>
      <c r="E5" s="233"/>
      <c r="F5" s="233"/>
      <c r="G5" s="233"/>
      <c r="H5" s="233"/>
      <c r="I5" s="234"/>
      <c r="J5" s="198">
        <v>12015</v>
      </c>
      <c r="K5" s="198"/>
      <c r="L5" s="198"/>
      <c r="M5" s="198"/>
      <c r="N5" s="198"/>
      <c r="O5" s="198"/>
      <c r="P5" s="166" t="s">
        <v>134</v>
      </c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 t="s">
        <v>135</v>
      </c>
      <c r="AF5" s="166"/>
      <c r="AG5" s="166"/>
      <c r="AH5" s="166"/>
      <c r="AI5" s="166"/>
      <c r="AJ5" s="166"/>
      <c r="AK5" s="167"/>
      <c r="AL5" s="167"/>
      <c r="AM5" s="167"/>
      <c r="AN5" s="167"/>
      <c r="AO5" s="167"/>
      <c r="AP5" s="167"/>
      <c r="AQ5" s="167"/>
      <c r="AR5" s="167"/>
      <c r="AS5" s="168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7"/>
      <c r="C6" s="141" t="s">
        <v>107</v>
      </c>
      <c r="D6" s="142"/>
      <c r="E6" s="143" t="s">
        <v>108</v>
      </c>
      <c r="F6" s="144"/>
      <c r="G6" s="199" t="s">
        <v>81</v>
      </c>
      <c r="H6" s="199"/>
      <c r="I6" s="199"/>
      <c r="J6" s="199" t="s">
        <v>2</v>
      </c>
      <c r="K6" s="199"/>
      <c r="L6" s="199"/>
      <c r="M6" s="199" t="s">
        <v>3</v>
      </c>
      <c r="N6" s="199"/>
      <c r="O6" s="199"/>
      <c r="P6" s="145" t="s">
        <v>95</v>
      </c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9" t="s">
        <v>96</v>
      </c>
      <c r="AL6" s="149"/>
      <c r="AM6" s="149"/>
      <c r="AN6" s="149"/>
      <c r="AO6" s="149"/>
      <c r="AP6" s="149"/>
      <c r="AQ6" s="149"/>
      <c r="AR6" s="149"/>
      <c r="AS6" s="149"/>
      <c r="AT6" s="34" t="s">
        <v>124</v>
      </c>
    </row>
    <row r="7" spans="1:51" ht="13.5" customHeight="1">
      <c r="A7" s="72"/>
      <c r="B7" s="137"/>
      <c r="C7" s="107" t="s">
        <v>137</v>
      </c>
      <c r="D7" s="108"/>
      <c r="E7" s="108" t="s">
        <v>138</v>
      </c>
      <c r="F7" s="109"/>
      <c r="G7" s="200">
        <v>524389070</v>
      </c>
      <c r="H7" s="200"/>
      <c r="I7" s="200"/>
      <c r="J7" s="200"/>
      <c r="K7" s="200"/>
      <c r="L7" s="200"/>
      <c r="M7" s="200">
        <v>197183</v>
      </c>
      <c r="N7" s="200"/>
      <c r="O7" s="200"/>
      <c r="P7" s="170" t="s">
        <v>7</v>
      </c>
      <c r="Q7" s="171"/>
      <c r="R7" s="139" t="s">
        <v>151</v>
      </c>
      <c r="S7" s="140"/>
      <c r="T7" s="140"/>
      <c r="U7" s="140"/>
      <c r="V7" s="27" t="s">
        <v>8</v>
      </c>
      <c r="W7" s="202" t="s">
        <v>152</v>
      </c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35" t="s">
        <v>9</v>
      </c>
      <c r="AL7" s="147" t="s">
        <v>154</v>
      </c>
      <c r="AM7" s="59"/>
      <c r="AN7" s="59"/>
      <c r="AO7" s="59"/>
      <c r="AP7" s="59"/>
      <c r="AQ7" s="59"/>
      <c r="AR7" s="59"/>
      <c r="AS7" s="36" t="s">
        <v>10</v>
      </c>
      <c r="AT7" s="53">
        <v>41</v>
      </c>
    </row>
    <row r="8" spans="1:51" ht="18" customHeight="1">
      <c r="A8" s="72"/>
      <c r="B8" s="137"/>
      <c r="C8" s="110" t="s">
        <v>139</v>
      </c>
      <c r="D8" s="111"/>
      <c r="E8" s="111" t="s">
        <v>140</v>
      </c>
      <c r="F8" s="112"/>
      <c r="G8" s="200"/>
      <c r="H8" s="200"/>
      <c r="I8" s="200"/>
      <c r="J8" s="200"/>
      <c r="K8" s="200"/>
      <c r="L8" s="200"/>
      <c r="M8" s="200"/>
      <c r="N8" s="200"/>
      <c r="O8" s="200"/>
      <c r="P8" s="131" t="s">
        <v>149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48" t="s">
        <v>155</v>
      </c>
      <c r="AL8" s="61"/>
      <c r="AM8" s="61"/>
      <c r="AN8" s="61"/>
      <c r="AO8" s="37" t="s">
        <v>11</v>
      </c>
      <c r="AP8" s="201" t="s">
        <v>156</v>
      </c>
      <c r="AQ8" s="61"/>
      <c r="AR8" s="61"/>
      <c r="AS8" s="62"/>
      <c r="AT8" s="53"/>
    </row>
    <row r="9" spans="1:51" ht="14.45" customHeight="1">
      <c r="A9" s="72" t="s">
        <v>82</v>
      </c>
      <c r="B9" s="137"/>
      <c r="C9" s="107" t="s">
        <v>141</v>
      </c>
      <c r="D9" s="108"/>
      <c r="E9" s="108" t="s">
        <v>142</v>
      </c>
      <c r="F9" s="109"/>
      <c r="G9" s="200">
        <v>523195801</v>
      </c>
      <c r="H9" s="200"/>
      <c r="I9" s="200"/>
      <c r="J9" s="200">
        <v>475503</v>
      </c>
      <c r="K9" s="200"/>
      <c r="L9" s="200"/>
      <c r="M9" s="200"/>
      <c r="N9" s="200"/>
      <c r="O9" s="200"/>
      <c r="P9" s="170" t="s">
        <v>7</v>
      </c>
      <c r="Q9" s="171"/>
      <c r="R9" s="139" t="s">
        <v>151</v>
      </c>
      <c r="S9" s="140"/>
      <c r="T9" s="140"/>
      <c r="U9" s="140"/>
      <c r="V9" s="27" t="s">
        <v>8</v>
      </c>
      <c r="W9" s="202" t="s">
        <v>153</v>
      </c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30"/>
      <c r="AK9" s="35" t="s">
        <v>125</v>
      </c>
      <c r="AL9" s="147" t="s">
        <v>154</v>
      </c>
      <c r="AM9" s="59"/>
      <c r="AN9" s="59"/>
      <c r="AO9" s="59"/>
      <c r="AP9" s="59"/>
      <c r="AQ9" s="59"/>
      <c r="AR9" s="59"/>
      <c r="AS9" s="36" t="s">
        <v>126</v>
      </c>
      <c r="AT9" s="54">
        <v>45</v>
      </c>
    </row>
    <row r="10" spans="1:51" ht="18" customHeight="1">
      <c r="A10" s="72"/>
      <c r="B10" s="137"/>
      <c r="C10" s="110" t="s">
        <v>143</v>
      </c>
      <c r="D10" s="111"/>
      <c r="E10" s="111" t="s">
        <v>144</v>
      </c>
      <c r="F10" s="112"/>
      <c r="G10" s="200"/>
      <c r="H10" s="200"/>
      <c r="I10" s="200"/>
      <c r="J10" s="200"/>
      <c r="K10" s="200"/>
      <c r="L10" s="200"/>
      <c r="M10" s="200"/>
      <c r="N10" s="200"/>
      <c r="O10" s="200"/>
      <c r="P10" s="131" t="s">
        <v>150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3"/>
      <c r="AK10" s="148" t="s">
        <v>157</v>
      </c>
      <c r="AL10" s="61"/>
      <c r="AM10" s="61"/>
      <c r="AN10" s="61"/>
      <c r="AO10" s="37" t="s">
        <v>127</v>
      </c>
      <c r="AP10" s="201" t="s">
        <v>158</v>
      </c>
      <c r="AQ10" s="61"/>
      <c r="AR10" s="61"/>
      <c r="AS10" s="62"/>
      <c r="AT10" s="54"/>
    </row>
    <row r="11" spans="1:51" ht="14.45" customHeight="1">
      <c r="A11" s="72" t="s">
        <v>83</v>
      </c>
      <c r="B11" s="137"/>
      <c r="C11" s="107"/>
      <c r="D11" s="108"/>
      <c r="E11" s="108"/>
      <c r="F11" s="109"/>
      <c r="G11" s="200"/>
      <c r="H11" s="200"/>
      <c r="I11" s="200"/>
      <c r="J11" s="200"/>
      <c r="K11" s="200"/>
      <c r="L11" s="200"/>
      <c r="M11" s="200"/>
      <c r="N11" s="200"/>
      <c r="O11" s="200"/>
      <c r="P11" s="170" t="s">
        <v>7</v>
      </c>
      <c r="Q11" s="171"/>
      <c r="R11" s="140"/>
      <c r="S11" s="140"/>
      <c r="T11" s="140"/>
      <c r="U11" s="140"/>
      <c r="V11" s="27" t="s">
        <v>8</v>
      </c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30"/>
      <c r="AK11" s="35" t="s">
        <v>125</v>
      </c>
      <c r="AL11" s="59"/>
      <c r="AM11" s="59"/>
      <c r="AN11" s="59"/>
      <c r="AO11" s="59"/>
      <c r="AP11" s="59"/>
      <c r="AQ11" s="59"/>
      <c r="AR11" s="59"/>
      <c r="AS11" s="36" t="s">
        <v>126</v>
      </c>
      <c r="AT11" s="54"/>
    </row>
    <row r="12" spans="1:51" ht="18" customHeight="1">
      <c r="A12" s="72"/>
      <c r="B12" s="137"/>
      <c r="C12" s="110"/>
      <c r="D12" s="111"/>
      <c r="E12" s="111"/>
      <c r="F12" s="112"/>
      <c r="G12" s="200"/>
      <c r="H12" s="200"/>
      <c r="I12" s="200"/>
      <c r="J12" s="200"/>
      <c r="K12" s="200"/>
      <c r="L12" s="200"/>
      <c r="M12" s="200"/>
      <c r="N12" s="200"/>
      <c r="O12" s="200"/>
      <c r="P12" s="131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3"/>
      <c r="AK12" s="60"/>
      <c r="AL12" s="61"/>
      <c r="AM12" s="61"/>
      <c r="AN12" s="61"/>
      <c r="AO12" s="37" t="s">
        <v>127</v>
      </c>
      <c r="AP12" s="61"/>
      <c r="AQ12" s="61"/>
      <c r="AR12" s="61"/>
      <c r="AS12" s="62"/>
      <c r="AT12" s="54"/>
    </row>
    <row r="13" spans="1:51" ht="15" customHeight="1">
      <c r="A13" s="72" t="s">
        <v>84</v>
      </c>
      <c r="B13" s="137"/>
      <c r="C13" s="107" t="s">
        <v>145</v>
      </c>
      <c r="D13" s="108"/>
      <c r="E13" s="108" t="s">
        <v>146</v>
      </c>
      <c r="F13" s="109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55"/>
    </row>
    <row r="14" spans="1:51" ht="18" customHeight="1">
      <c r="A14" s="72"/>
      <c r="B14" s="137"/>
      <c r="C14" s="110" t="s">
        <v>147</v>
      </c>
      <c r="D14" s="111"/>
      <c r="E14" s="111" t="s">
        <v>148</v>
      </c>
      <c r="F14" s="112"/>
      <c r="G14" s="205"/>
      <c r="H14" s="205"/>
      <c r="I14" s="205"/>
      <c r="J14" s="205"/>
      <c r="K14" s="205"/>
      <c r="L14" s="205"/>
      <c r="M14" s="205"/>
      <c r="N14" s="205"/>
      <c r="O14" s="205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55"/>
    </row>
    <row r="15" spans="1:51" ht="15" customHeight="1">
      <c r="A15" s="206" t="s">
        <v>98</v>
      </c>
      <c r="B15" s="137"/>
      <c r="C15" s="107" t="s">
        <v>137</v>
      </c>
      <c r="D15" s="108"/>
      <c r="E15" s="108" t="s">
        <v>138</v>
      </c>
      <c r="F15" s="109"/>
      <c r="G15" s="205"/>
      <c r="H15" s="205"/>
      <c r="I15" s="205"/>
      <c r="J15" s="205"/>
      <c r="K15" s="205"/>
      <c r="L15" s="205"/>
      <c r="M15" s="205"/>
      <c r="N15" s="205"/>
      <c r="O15" s="205"/>
      <c r="P15" s="170" t="s">
        <v>7</v>
      </c>
      <c r="Q15" s="171"/>
      <c r="R15" s="140" t="s">
        <v>151</v>
      </c>
      <c r="S15" s="140"/>
      <c r="T15" s="140"/>
      <c r="U15" s="140"/>
      <c r="V15" s="27" t="s">
        <v>8</v>
      </c>
      <c r="W15" s="129" t="s">
        <v>152</v>
      </c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0"/>
      <c r="AK15" s="35" t="s">
        <v>125</v>
      </c>
      <c r="AL15" s="59" t="s">
        <v>154</v>
      </c>
      <c r="AM15" s="59"/>
      <c r="AN15" s="59"/>
      <c r="AO15" s="59"/>
      <c r="AP15" s="59"/>
      <c r="AQ15" s="59"/>
      <c r="AR15" s="59"/>
      <c r="AS15" s="36" t="s">
        <v>126</v>
      </c>
      <c r="AT15" s="54">
        <v>41</v>
      </c>
    </row>
    <row r="16" spans="1:51" ht="18" customHeight="1">
      <c r="A16" s="72"/>
      <c r="B16" s="137"/>
      <c r="C16" s="110" t="s">
        <v>139</v>
      </c>
      <c r="D16" s="111"/>
      <c r="E16" s="111" t="s">
        <v>140</v>
      </c>
      <c r="F16" s="112"/>
      <c r="G16" s="205"/>
      <c r="H16" s="205"/>
      <c r="I16" s="205"/>
      <c r="J16" s="205"/>
      <c r="K16" s="205"/>
      <c r="L16" s="205"/>
      <c r="M16" s="205"/>
      <c r="N16" s="205"/>
      <c r="O16" s="205"/>
      <c r="P16" s="131" t="s">
        <v>149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3"/>
      <c r="AK16" s="60" t="s">
        <v>155</v>
      </c>
      <c r="AL16" s="61"/>
      <c r="AM16" s="61"/>
      <c r="AN16" s="61"/>
      <c r="AO16" s="37" t="s">
        <v>127</v>
      </c>
      <c r="AP16" s="61" t="s">
        <v>156</v>
      </c>
      <c r="AQ16" s="61"/>
      <c r="AR16" s="61"/>
      <c r="AS16" s="62"/>
      <c r="AT16" s="54"/>
    </row>
    <row r="17" spans="1:46">
      <c r="A17" s="72" t="s">
        <v>0</v>
      </c>
      <c r="B17" s="137"/>
      <c r="C17" s="191" t="str">
        <f>IF(P16="","",P16)</f>
        <v>習志野市鷺沼台2-22-25-103</v>
      </c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7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7"/>
      <c r="C19" s="191" t="str">
        <f>IF(AL15="","",AL15&amp;"-"&amp;AK16&amp;"-"&amp;AP16)</f>
        <v>090-5758-5621</v>
      </c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7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7"/>
      <c r="C21" s="220" t="s">
        <v>203</v>
      </c>
      <c r="D21" s="207"/>
      <c r="E21" s="207">
        <v>5758</v>
      </c>
      <c r="F21" s="207"/>
      <c r="G21" s="207">
        <v>5621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35"/>
      <c r="C22" s="221"/>
      <c r="D22" s="20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3" t="s">
        <v>130</v>
      </c>
      <c r="B23" s="135" t="s">
        <v>86</v>
      </c>
      <c r="C23" s="192" t="s">
        <v>105</v>
      </c>
      <c r="D23" s="193"/>
      <c r="E23" s="194" t="s">
        <v>106</v>
      </c>
      <c r="F23" s="195"/>
      <c r="G23" s="135" t="s">
        <v>87</v>
      </c>
      <c r="H23" s="135"/>
      <c r="I23" s="135" t="s">
        <v>88</v>
      </c>
      <c r="J23" s="135"/>
      <c r="K23" s="135"/>
      <c r="L23" s="135"/>
      <c r="M23" s="135" t="s">
        <v>89</v>
      </c>
      <c r="N23" s="135"/>
      <c r="O23" s="135"/>
      <c r="P23" s="134" t="s">
        <v>99</v>
      </c>
      <c r="Q23" s="135"/>
      <c r="R23" s="135"/>
      <c r="S23" s="135"/>
      <c r="T23" s="13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4"/>
      <c r="B24" s="137"/>
      <c r="C24" s="179" t="s">
        <v>103</v>
      </c>
      <c r="D24" s="180"/>
      <c r="E24" s="181" t="s">
        <v>104</v>
      </c>
      <c r="F24" s="182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8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 t="s">
        <v>205</v>
      </c>
      <c r="C25" s="107" t="s">
        <v>159</v>
      </c>
      <c r="D25" s="108"/>
      <c r="E25" s="108" t="s">
        <v>160</v>
      </c>
      <c r="F25" s="109"/>
      <c r="G25" s="95">
        <v>5</v>
      </c>
      <c r="H25" s="96"/>
      <c r="I25" s="95" t="s">
        <v>161</v>
      </c>
      <c r="J25" s="99"/>
      <c r="K25" s="99"/>
      <c r="L25" s="96"/>
      <c r="M25" s="95">
        <v>523195634</v>
      </c>
      <c r="N25" s="99"/>
      <c r="O25" s="96"/>
      <c r="P25" s="95">
        <v>165</v>
      </c>
      <c r="Q25" s="99"/>
      <c r="R25" s="99"/>
      <c r="S25" s="99"/>
      <c r="T25" s="101"/>
      <c r="U25" s="1"/>
      <c r="V25" s="1"/>
      <c r="W25" s="1"/>
      <c r="X25" s="1"/>
      <c r="Y25" s="213">
        <v>10</v>
      </c>
      <c r="Z25" s="214"/>
      <c r="AA25" s="214"/>
      <c r="AB25" s="214"/>
      <c r="AC25" s="214"/>
      <c r="AD25" s="214"/>
      <c r="AE25" s="214"/>
      <c r="AF25" s="214"/>
      <c r="AG25" s="21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162</v>
      </c>
      <c r="D26" s="111"/>
      <c r="E26" s="111" t="s">
        <v>163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16"/>
      <c r="Z26" s="217"/>
      <c r="AA26" s="217"/>
      <c r="AB26" s="217"/>
      <c r="AC26" s="217"/>
      <c r="AD26" s="217"/>
      <c r="AE26" s="217"/>
      <c r="AF26" s="217"/>
      <c r="AG26" s="21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164</v>
      </c>
      <c r="D27" s="108"/>
      <c r="E27" s="108" t="s">
        <v>165</v>
      </c>
      <c r="F27" s="109"/>
      <c r="G27" s="95">
        <v>5</v>
      </c>
      <c r="H27" s="96"/>
      <c r="I27" s="95" t="s">
        <v>166</v>
      </c>
      <c r="J27" s="99"/>
      <c r="K27" s="99"/>
      <c r="L27" s="96"/>
      <c r="M27" s="95">
        <v>522778265</v>
      </c>
      <c r="N27" s="99"/>
      <c r="O27" s="96"/>
      <c r="P27" s="95">
        <v>154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167</v>
      </c>
      <c r="D28" s="111"/>
      <c r="E28" s="111" t="s">
        <v>168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169</v>
      </c>
      <c r="D29" s="108"/>
      <c r="E29" s="108" t="s">
        <v>170</v>
      </c>
      <c r="F29" s="109"/>
      <c r="G29" s="95">
        <v>5</v>
      </c>
      <c r="H29" s="96"/>
      <c r="I29" s="95" t="s">
        <v>171</v>
      </c>
      <c r="J29" s="99"/>
      <c r="K29" s="99"/>
      <c r="L29" s="96"/>
      <c r="M29" s="95">
        <v>522778258</v>
      </c>
      <c r="N29" s="99"/>
      <c r="O29" s="96"/>
      <c r="P29" s="95">
        <v>139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172</v>
      </c>
      <c r="D30" s="111"/>
      <c r="E30" s="111" t="s">
        <v>173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72" t="s">
        <v>200</v>
      </c>
      <c r="D31" s="108"/>
      <c r="E31" s="183" t="s">
        <v>202</v>
      </c>
      <c r="F31" s="109"/>
      <c r="G31" s="95">
        <v>5</v>
      </c>
      <c r="H31" s="96"/>
      <c r="I31" s="212" t="s">
        <v>161</v>
      </c>
      <c r="J31" s="99"/>
      <c r="K31" s="99"/>
      <c r="L31" s="96"/>
      <c r="M31" s="95">
        <v>525398545</v>
      </c>
      <c r="N31" s="99"/>
      <c r="O31" s="96"/>
      <c r="P31" s="95">
        <v>160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84" t="s">
        <v>198</v>
      </c>
      <c r="D32" s="111"/>
      <c r="E32" s="196" t="s">
        <v>199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72" t="s">
        <v>194</v>
      </c>
      <c r="D33" s="108"/>
      <c r="E33" s="183" t="s">
        <v>195</v>
      </c>
      <c r="F33" s="109"/>
      <c r="G33" s="95">
        <v>5</v>
      </c>
      <c r="H33" s="96"/>
      <c r="I33" s="95" t="s">
        <v>197</v>
      </c>
      <c r="J33" s="99"/>
      <c r="K33" s="99"/>
      <c r="L33" s="96"/>
      <c r="M33" s="95">
        <v>524161775</v>
      </c>
      <c r="N33" s="99"/>
      <c r="O33" s="96"/>
      <c r="P33" s="95">
        <v>139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84" t="s">
        <v>193</v>
      </c>
      <c r="D34" s="111"/>
      <c r="E34" s="197" t="s">
        <v>196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174</v>
      </c>
      <c r="D35" s="108"/>
      <c r="E35" s="108" t="s">
        <v>175</v>
      </c>
      <c r="F35" s="109"/>
      <c r="G35" s="95">
        <v>4</v>
      </c>
      <c r="H35" s="96"/>
      <c r="I35" s="95" t="s">
        <v>176</v>
      </c>
      <c r="J35" s="99"/>
      <c r="K35" s="99"/>
      <c r="L35" s="96"/>
      <c r="M35" s="95">
        <v>523195658</v>
      </c>
      <c r="N35" s="99"/>
      <c r="O35" s="96"/>
      <c r="P35" s="95">
        <v>127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0" t="s">
        <v>177</v>
      </c>
      <c r="D36" s="111"/>
      <c r="E36" s="111" t="s">
        <v>178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8</v>
      </c>
      <c r="C37" s="107" t="s">
        <v>179</v>
      </c>
      <c r="D37" s="108"/>
      <c r="E37" s="108" t="s">
        <v>180</v>
      </c>
      <c r="F37" s="109"/>
      <c r="G37" s="95">
        <v>4</v>
      </c>
      <c r="H37" s="96"/>
      <c r="I37" s="95" t="s">
        <v>181</v>
      </c>
      <c r="J37" s="99"/>
      <c r="K37" s="99"/>
      <c r="L37" s="96"/>
      <c r="M37" s="95">
        <v>523195641</v>
      </c>
      <c r="N37" s="99"/>
      <c r="O37" s="96"/>
      <c r="P37" s="95">
        <v>134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10" t="s">
        <v>182</v>
      </c>
      <c r="D38" s="111"/>
      <c r="E38" s="111" t="s">
        <v>183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9</v>
      </c>
      <c r="C39" s="172" t="s">
        <v>191</v>
      </c>
      <c r="D39" s="108"/>
      <c r="E39" s="183" t="s">
        <v>201</v>
      </c>
      <c r="F39" s="109"/>
      <c r="G39" s="95">
        <v>4</v>
      </c>
      <c r="H39" s="96"/>
      <c r="I39" s="212" t="s">
        <v>192</v>
      </c>
      <c r="J39" s="99"/>
      <c r="K39" s="99"/>
      <c r="L39" s="96"/>
      <c r="M39" s="95">
        <v>520805710</v>
      </c>
      <c r="N39" s="99"/>
      <c r="O39" s="96"/>
      <c r="P39" s="95">
        <v>132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84" t="s">
        <v>189</v>
      </c>
      <c r="D40" s="111"/>
      <c r="E40" s="196" t="s">
        <v>190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10</v>
      </c>
      <c r="C41" s="209" t="s">
        <v>187</v>
      </c>
      <c r="D41" s="108"/>
      <c r="E41" s="210" t="s">
        <v>188</v>
      </c>
      <c r="F41" s="109"/>
      <c r="G41" s="95">
        <v>3</v>
      </c>
      <c r="H41" s="96"/>
      <c r="I41" s="219" t="s">
        <v>161</v>
      </c>
      <c r="J41" s="99"/>
      <c r="K41" s="99"/>
      <c r="L41" s="96"/>
      <c r="M41" s="95">
        <v>525398552</v>
      </c>
      <c r="N41" s="99"/>
      <c r="O41" s="96"/>
      <c r="P41" s="95">
        <v>145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211" t="s">
        <v>185</v>
      </c>
      <c r="D42" s="111"/>
      <c r="E42" s="197" t="s">
        <v>186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11</v>
      </c>
      <c r="C43" s="107" t="s">
        <v>159</v>
      </c>
      <c r="D43" s="108"/>
      <c r="E43" s="108" t="s">
        <v>175</v>
      </c>
      <c r="F43" s="109"/>
      <c r="G43" s="95">
        <v>2</v>
      </c>
      <c r="H43" s="96"/>
      <c r="I43" s="95" t="s">
        <v>161</v>
      </c>
      <c r="J43" s="99"/>
      <c r="K43" s="99"/>
      <c r="L43" s="96"/>
      <c r="M43" s="95">
        <v>524010073</v>
      </c>
      <c r="N43" s="99"/>
      <c r="O43" s="96"/>
      <c r="P43" s="95">
        <v>135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10" t="s">
        <v>162</v>
      </c>
      <c r="D44" s="111"/>
      <c r="E44" s="111" t="s">
        <v>184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6"/>
      <c r="B48" s="187"/>
      <c r="C48" s="188"/>
      <c r="D48" s="189"/>
      <c r="E48" s="189"/>
      <c r="F48" s="190"/>
      <c r="G48" s="169"/>
      <c r="H48" s="185"/>
      <c r="I48" s="169"/>
      <c r="J48" s="127"/>
      <c r="K48" s="127"/>
      <c r="L48" s="185"/>
      <c r="M48" s="169"/>
      <c r="N48" s="127"/>
      <c r="O48" s="185"/>
      <c r="P48" s="169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3" t="s">
        <v>102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5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6" t="s">
        <v>204</v>
      </c>
      <c r="B55" s="177"/>
      <c r="C55" s="177"/>
      <c r="D55" s="177"/>
      <c r="E55" s="177"/>
      <c r="F55" s="177"/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8"/>
      <c r="U55" s="2"/>
      <c r="V55" s="56">
        <f>LEN(A55)</f>
        <v>66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男子</v>
      </c>
      <c r="I5" s="9">
        <f>入力!Y25</f>
        <v>10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12015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436272408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倉田</v>
      </c>
      <c r="D16" s="13" t="str">
        <f>IF(入力!E8="","",入力!E8)</f>
        <v>久美</v>
      </c>
      <c r="E16" s="13" t="str">
        <f>IF(入力!C7="","",入力!C7)</f>
        <v>クラタ</v>
      </c>
      <c r="F16" s="13" t="str">
        <f>IF(入力!E7="","",入力!E7)</f>
        <v>クミ</v>
      </c>
      <c r="G16" s="13">
        <f>IF(入力!G7="","",入力!G7)</f>
        <v>524389070</v>
      </c>
      <c r="H16" s="13" t="str">
        <f>IF(入力!J7="","",入力!J7)</f>
        <v/>
      </c>
      <c r="I16" s="13">
        <f>IF(入力!M7="","",入力!M7)</f>
        <v>197183</v>
      </c>
      <c r="J16" s="13"/>
      <c r="K16" s="13"/>
      <c r="L16" s="13">
        <f>IF(入力!AT7="","",入力!AT7)</f>
        <v>41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0015</v>
      </c>
      <c r="T16" s="13" t="str">
        <f>IF(入力!P8="","",入力!P8)</f>
        <v>習志野市鷺沼台2-22-25-103</v>
      </c>
      <c r="U16" s="13" t="str">
        <f>IF(入力!AL7="","",入力!AL7)</f>
        <v>090</v>
      </c>
      <c r="V16" s="13" t="str">
        <f>IF(入力!AK8="","",入力!AK8)</f>
        <v>5758</v>
      </c>
      <c r="W16" s="13" t="str">
        <f>IF(入力!AP8="","",入力!AP8)</f>
        <v>5621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安齋</v>
      </c>
      <c r="D17" s="13" t="str">
        <f>IF(入力!E10="","",入力!E10)</f>
        <v xml:space="preserve"> 好則</v>
      </c>
      <c r="E17" s="13" t="str">
        <f>IF(入力!C9="","",入力!C9)</f>
        <v>アンザイ</v>
      </c>
      <c r="F17" s="13" t="str">
        <f>IF(入力!E9="","",入力!E9)</f>
        <v>ヨシノリ</v>
      </c>
      <c r="G17" s="13">
        <f>IF(入力!G9="","",入力!G9)</f>
        <v>523195801</v>
      </c>
      <c r="H17" s="13">
        <f>IF(入力!J9="","",入力!J9)</f>
        <v>475503</v>
      </c>
      <c r="I17" s="13" t="str">
        <f>IF(入力!M9="","",入力!M9)</f>
        <v/>
      </c>
      <c r="J17" s="13"/>
      <c r="K17" s="13"/>
      <c r="L17" s="13">
        <f>IF(入力!AT9="","",入力!AT9)</f>
        <v>45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0001</v>
      </c>
      <c r="T17" s="13" t="str">
        <f>IF(入力!P10="","",入力!P10)</f>
        <v>習志野市東習志野 2-18-22-412</v>
      </c>
      <c r="U17" s="13" t="str">
        <f>IF(入力!AL9="","",入力!AL9)</f>
        <v>090</v>
      </c>
      <c r="V17" s="13" t="str">
        <f>IF(入力!AK10="","",入力!AK10)</f>
        <v>1553</v>
      </c>
      <c r="W17" s="13" t="str">
        <f>IF(入力!AP10="","",入力!AP10)</f>
        <v>8747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倉田</v>
      </c>
      <c r="D22" s="13" t="str">
        <f>IF(入力!E16="","",入力!E16)</f>
        <v>久美</v>
      </c>
      <c r="E22" s="13" t="str">
        <f>IF(入力!C15="","",入力!C15)</f>
        <v>クラタ</v>
      </c>
      <c r="F22" s="13" t="str">
        <f>IF(入力!E15="","",入力!E15)</f>
        <v>クミ</v>
      </c>
      <c r="G22" s="13"/>
      <c r="H22" s="13"/>
      <c r="I22" s="13"/>
      <c r="J22" s="13"/>
      <c r="K22" s="13"/>
      <c r="L22" s="13">
        <f>IF(入力!AT15="","",入力!AT15)</f>
        <v>41</v>
      </c>
      <c r="M22" s="13"/>
      <c r="N22" s="13" t="str">
        <f>IF(入力!C21="","",入力!C21)</f>
        <v>090</v>
      </c>
      <c r="O22" s="13">
        <f>IF(入力!E21="","",入力!E21)</f>
        <v>5758</v>
      </c>
      <c r="P22" s="13">
        <f>IF(入力!G21="","",入力!G21)</f>
        <v>5621</v>
      </c>
      <c r="Q22" s="13"/>
      <c r="R22" s="13" t="str">
        <f>IF(入力!R15="","",入力!R15)</f>
        <v>275</v>
      </c>
      <c r="S22" s="13" t="str">
        <f>IF(入力!W15="","",入力!W15)</f>
        <v>0015</v>
      </c>
      <c r="T22" s="13" t="str">
        <f>IF(入力!P16="","",入力!P16)</f>
        <v>習志野市鷺沼台2-22-25-103</v>
      </c>
      <c r="U22" s="13" t="str">
        <f>IF(入力!AL15="","",入力!AL15)</f>
        <v>090</v>
      </c>
      <c r="V22" s="13" t="str">
        <f>IF(入力!AK16="","",入力!AK16)</f>
        <v>5758</v>
      </c>
      <c r="W22" s="13" t="str">
        <f>IF(入力!AP16="","",入力!AP16)</f>
        <v>5621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髙橋</v>
      </c>
      <c r="D23" s="13" t="str">
        <f>IF(入力!$E$14="","",入力!$E$14)</f>
        <v>史郎</v>
      </c>
      <c r="E23" s="13" t="str">
        <f>IF(入力!$C$13="","",入力!$C$13)</f>
        <v>タカハシ</v>
      </c>
      <c r="F23" s="13" t="str">
        <f>IF(入力!$E$13="","",入力!$E$13)</f>
        <v>フミオ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綿引</v>
      </c>
      <c r="D24" s="51" t="str">
        <f>VLOOKUP($B$51,$A$53:$F$352,4)</f>
        <v>翔</v>
      </c>
      <c r="E24" s="51" t="str">
        <f>VLOOKUP($B$51,$A$53:$F$352,5)</f>
        <v>ワタヒキ</v>
      </c>
      <c r="F24" s="51" t="str">
        <f>VLOOKUP($B$51,$A$53:$F$352,6)</f>
        <v>ショウ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綿引</v>
      </c>
      <c r="D53" s="13" t="str">
        <f>IF(入力!E26="","",入力!E26)</f>
        <v>翔</v>
      </c>
      <c r="E53" s="13" t="str">
        <f>IF(入力!C25="","",入力!C25)</f>
        <v>ワタヒキ</v>
      </c>
      <c r="F53" s="13" t="str">
        <f>IF(入力!E25="","",入力!E25)</f>
        <v>ショウ</v>
      </c>
      <c r="G53" s="13">
        <f>IF(入力!M25="","",入力!M25)</f>
        <v>523195634</v>
      </c>
      <c r="H53" s="13" t="str">
        <f>IF(入力!I25="","",入力!I25)</f>
        <v>東習志野小</v>
      </c>
      <c r="I53" s="13">
        <f>IF(入力!G25="","",入力!G25)</f>
        <v>5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早坂</v>
      </c>
      <c r="D54" s="13" t="str">
        <f>IF(入力!E28="","",入力!E28)</f>
        <v>悠</v>
      </c>
      <c r="E54" s="13" t="str">
        <f>IF(入力!C27="","",入力!C27)</f>
        <v>ハヤサカ</v>
      </c>
      <c r="F54" s="13" t="str">
        <f>IF(入力!E27="","",入力!E27)</f>
        <v>ユウ</v>
      </c>
      <c r="G54" s="13">
        <f>IF(入力!M27="","",入力!M27)</f>
        <v>522778265</v>
      </c>
      <c r="H54" s="13" t="str">
        <f>IF(入力!I27="","",入力!I27)</f>
        <v>三山東小</v>
      </c>
      <c r="I54" s="13">
        <f>IF(入力!G27="","",入力!G27)</f>
        <v>5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本田</v>
      </c>
      <c r="D55" s="13" t="str">
        <f>IF(入力!E30="","",入力!E30)</f>
        <v>一之助</v>
      </c>
      <c r="E55" s="13" t="str">
        <f>IF(入力!C29="","",入力!C29)</f>
        <v>ホンダ</v>
      </c>
      <c r="F55" s="13" t="str">
        <f>IF(入力!E29="","",入力!E29)</f>
        <v>イチノスケ</v>
      </c>
      <c r="G55" s="13">
        <f>IF(入力!M29="","",入力!M29)</f>
        <v>522778258</v>
      </c>
      <c r="H55" s="13" t="str">
        <f>IF(入力!I29="","",入力!I29)</f>
        <v>大和田西小</v>
      </c>
      <c r="I55" s="13">
        <f>IF(入力!G29="","",入力!G29)</f>
        <v>5</v>
      </c>
      <c r="J55" s="13">
        <f>IF(入力!P29="","",入力!P29)</f>
        <v>139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小野</v>
      </c>
      <c r="D56" s="13" t="str">
        <f>IF(入力!E32="","",入力!E32)</f>
        <v>健太</v>
      </c>
      <c r="E56" s="13" t="str">
        <f>IF(入力!C31="","",入力!C31)</f>
        <v>オノ</v>
      </c>
      <c r="F56" s="13" t="str">
        <f>IF(入力!E31="","",入力!E31)</f>
        <v>ケンタ</v>
      </c>
      <c r="G56" s="13">
        <f>IF(入力!M31="","",入力!M31)</f>
        <v>525398545</v>
      </c>
      <c r="H56" s="13" t="str">
        <f>IF(入力!I31="","",入力!I31)</f>
        <v>東習志野小</v>
      </c>
      <c r="I56" s="13">
        <f>IF(入力!G31="","",入力!G31)</f>
        <v>5</v>
      </c>
      <c r="J56" s="13">
        <f>IF(入力!P31="","",入力!P31)</f>
        <v>160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福</v>
      </c>
      <c r="D57" s="13" t="str">
        <f>IF(入力!E34="","",入力!E34)</f>
        <v>七輝</v>
      </c>
      <c r="E57" s="13" t="str">
        <f>IF(入力!C33="","",入力!C33)</f>
        <v>フク</v>
      </c>
      <c r="F57" s="13" t="str">
        <f>IF(入力!E33="","",入力!E33)</f>
        <v>カズキ</v>
      </c>
      <c r="G57" s="13">
        <f>IF(入力!M33="","",入力!M33)</f>
        <v>524161775</v>
      </c>
      <c r="H57" s="13" t="str">
        <f>IF(入力!I33="","",入力!I33)</f>
        <v>津田沼小</v>
      </c>
      <c r="I57" s="13">
        <f>IF(入力!G33="","",入力!G33)</f>
        <v>5</v>
      </c>
      <c r="J57" s="13">
        <f>IF(入力!P33="","",入力!P33)</f>
        <v>139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杉浦</v>
      </c>
      <c r="D58" s="13" t="str">
        <f>IF(入力!E36="","",入力!E36)</f>
        <v>蓮</v>
      </c>
      <c r="E58" s="13" t="str">
        <f>IF(入力!C35="","",入力!C35)</f>
        <v>スギウラ</v>
      </c>
      <c r="F58" s="13" t="str">
        <f>IF(入力!E35="","",入力!E35)</f>
        <v>レン</v>
      </c>
      <c r="G58" s="13">
        <f>IF(入力!M35="","",入力!M35)</f>
        <v>523195658</v>
      </c>
      <c r="H58" s="13" t="str">
        <f>IF(入力!I35="","",入力!I35)</f>
        <v>三山小</v>
      </c>
      <c r="I58" s="13">
        <f>IF(入力!G35="","",入力!G35)</f>
        <v>4</v>
      </c>
      <c r="J58" s="13">
        <f>IF(入力!P35="","",入力!P35)</f>
        <v>127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池上</v>
      </c>
      <c r="D59" s="13" t="str">
        <f>IF(入力!E38="","",入力!E38)</f>
        <v>夢翔</v>
      </c>
      <c r="E59" s="13" t="str">
        <f>IF(入力!C37="","",入力!C37)</f>
        <v>イケガミ</v>
      </c>
      <c r="F59" s="13" t="str">
        <f>IF(入力!E37="","",入力!E37)</f>
        <v>ユウト</v>
      </c>
      <c r="G59" s="13">
        <f>IF(入力!M37="","",入力!M37)</f>
        <v>523195641</v>
      </c>
      <c r="H59" s="13" t="str">
        <f>IF(入力!I37="","",入力!I37)</f>
        <v>藤崎小</v>
      </c>
      <c r="I59" s="13">
        <f>IF(入力!G37="","",入力!G37)</f>
        <v>4</v>
      </c>
      <c r="J59" s="13">
        <f>IF(入力!P37="","",入力!P37)</f>
        <v>134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田中</v>
      </c>
      <c r="D60" s="13" t="str">
        <f>IF(入力!E40="","",入力!E40)</f>
        <v>瑛太</v>
      </c>
      <c r="E60" s="13" t="str">
        <f>IF(入力!C39="","",入力!C39)</f>
        <v>タナカ</v>
      </c>
      <c r="F60" s="13" t="str">
        <f>IF(入力!E39="","",入力!E39)</f>
        <v>エイタ</v>
      </c>
      <c r="G60" s="13">
        <f>IF(入力!M39="","",入力!M39)</f>
        <v>520805710</v>
      </c>
      <c r="H60" s="13" t="str">
        <f>IF(入力!I39="","",入力!I39)</f>
        <v>都賀の台小</v>
      </c>
      <c r="I60" s="13">
        <f>IF(入力!G39="","",入力!G39)</f>
        <v>4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10</v>
      </c>
      <c r="C61" s="13" t="str">
        <f>IF(入力!C42="","",入力!C42)</f>
        <v>小野</v>
      </c>
      <c r="D61" s="13" t="str">
        <f>IF(入力!E42="","",入力!E42)</f>
        <v>太一</v>
      </c>
      <c r="E61" s="13" t="str">
        <f>IF(入力!C41="","",入力!C41)</f>
        <v>オノ</v>
      </c>
      <c r="F61" s="13" t="str">
        <f>IF(入力!E41="","",入力!E41)</f>
        <v>タイチ</v>
      </c>
      <c r="G61" s="13">
        <f>IF(入力!M41="","",入力!M41)</f>
        <v>525398552</v>
      </c>
      <c r="H61" s="13" t="str">
        <f>IF(入力!I41="","",入力!I41)</f>
        <v>東習志野小</v>
      </c>
      <c r="I61" s="13">
        <f>IF(入力!G41="","",入力!G41)</f>
        <v>3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11</v>
      </c>
      <c r="C62" s="13" t="str">
        <f>IF(入力!C44="","",入力!C44)</f>
        <v>綿引</v>
      </c>
      <c r="D62" s="13" t="str">
        <f>IF(入力!E44="","",入力!E44)</f>
        <v>廉</v>
      </c>
      <c r="E62" s="13" t="str">
        <f>IF(入力!C43="","",入力!C43)</f>
        <v>ワタヒキ</v>
      </c>
      <c r="F62" s="13" t="str">
        <f>IF(入力!E43="","",入力!E43)</f>
        <v>レン</v>
      </c>
      <c r="G62" s="13">
        <f>IF(入力!M43="","",入力!M43)</f>
        <v>524010073</v>
      </c>
      <c r="H62" s="13" t="str">
        <f>IF(入力!I43="","",入力!I43)</f>
        <v>東習志野小</v>
      </c>
      <c r="I62" s="13">
        <f>IF(入力!G43="","",入力!G43)</f>
        <v>2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kumi togashi</cp:lastModifiedBy>
  <cp:lastPrinted>2016-05-09T15:17:35Z</cp:lastPrinted>
  <dcterms:created xsi:type="dcterms:W3CDTF">2014-04-05T09:56:00Z</dcterms:created>
  <dcterms:modified xsi:type="dcterms:W3CDTF">2025-01-22T08:34:41Z</dcterms:modified>
</cp:coreProperties>
</file>