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5年度\新人大会\プログラム\"/>
    </mc:Choice>
  </mc:AlternateContent>
  <xr:revisionPtr revIDLastSave="0" documentId="13_ncr:1_{61E8D3E7-641B-49AE-B55C-88C9F7709A7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6320" windowWidth="29040" windowHeight="15720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7" l="1"/>
  <c r="F24" i="7"/>
  <c r="G18" i="7"/>
  <c r="G17" i="7"/>
  <c r="G16" i="7"/>
  <c r="J80" i="7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D24" i="7"/>
  <c r="C24" i="7"/>
  <c r="E24" i="7"/>
</calcChain>
</file>

<file path=xl/sharedStrings.xml><?xml version="1.0" encoding="utf-8"?>
<sst xmlns="http://schemas.openxmlformats.org/spreadsheetml/2006/main" count="295" uniqueCount="211">
  <si>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</si>
  <si>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</si>
  <si>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ｲﾝﾌｨﾆﾃｨｰｽﾞｼﾞｭﾆｱ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</si>
  <si>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</si>
  <si>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</si>
  <si>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</si>
  <si>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</si>
  <si>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</si>
  <si>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</si>
  <si>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</si>
  <si>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Infinity's Jr</t>
  </si>
  <si>
    <t>男女混合</t>
  </si>
  <si>
    <t>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</si>
  <si>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</si>
  <si>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</si>
  <si>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</si>
  <si>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</si>
  <si>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</si>
  <si>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</si>
  <si>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</si>
  <si>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</si>
  <si>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</si>
  <si>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</si>
  <si>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総武本</t>
  </si>
  <si>
    <t>八日市場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</si>
  <si>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</si>
  <si>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</si>
  <si>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</si>
  <si>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</si>
  <si>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</si>
  <si>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</si>
  <si>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</si>
  <si>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</si>
  <si>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</si>
  <si>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ネモト</t>
  </si>
  <si>
    <t>ヤスフミ</t>
  </si>
  <si>
    <t>0510651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</si>
  <si>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</si>
  <si>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</si>
  <si>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</si>
  <si>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</si>
  <si>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</si>
  <si>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</si>
  <si>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</si>
  <si>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</si>
  <si>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</si>
  <si>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旭市江ヶ崎1654-52</t>
  </si>
  <si>
    <t>6173</t>
  </si>
  <si>
    <t>0223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</si>
  <si>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1</t>
    </r>
  </si>
  <si>
    <t>ツチヤ</t>
  </si>
  <si>
    <t>ユカ</t>
  </si>
  <si>
    <t>2501</t>
  </si>
  <si>
    <t>土屋</t>
  </si>
  <si>
    <t>由佳</t>
  </si>
  <si>
    <t>旭市新町585-7</t>
  </si>
  <si>
    <t>7732</t>
  </si>
  <si>
    <t>2025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</si>
  <si>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2</t>
    </r>
  </si>
  <si>
    <r>
      <rPr>
        <sz val="11"/>
        <color indexed="8"/>
        <rFont val="ＭＳ Ｐゴシック"/>
        <family val="3"/>
        <charset val="128"/>
      </rPr>
      <t>マネージャー</t>
    </r>
  </si>
  <si>
    <t>ノナカ</t>
  </si>
  <si>
    <t>トモアキ</t>
  </si>
  <si>
    <t>3181</t>
  </si>
  <si>
    <t>080</t>
  </si>
  <si>
    <t>野中</t>
  </si>
  <si>
    <t>智晃</t>
  </si>
  <si>
    <t>匝瑳市野手12798-6</t>
  </si>
  <si>
    <t>1197</t>
  </si>
  <si>
    <t>9362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</si>
  <si>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</si>
  <si>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</si>
  <si>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t>0479</t>
  </si>
  <si>
    <t>63</t>
  </si>
  <si>
    <t>8412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</si>
  <si>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</si>
  <si>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</si>
  <si>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</si>
  <si>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</si>
  <si>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</si>
  <si>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</si>
  <si>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</si>
  <si>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</si>
  <si>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</si>
  <si>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</si>
  <si>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</si>
  <si>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</si>
  <si>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</si>
  <si>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</si>
  <si>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</si>
  <si>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イワイ</t>
  </si>
  <si>
    <t>エイシン</t>
  </si>
  <si>
    <t>匝瑳市立八日市場小学校</t>
  </si>
  <si>
    <t>岩井</t>
  </si>
  <si>
    <t>詠新</t>
  </si>
  <si>
    <t>オガワ</t>
  </si>
  <si>
    <t>タイヨウ</t>
  </si>
  <si>
    <t>匝瑳市立野田小学校</t>
  </si>
  <si>
    <t>小川</t>
  </si>
  <si>
    <t>大陽</t>
  </si>
  <si>
    <t>オカベ</t>
  </si>
  <si>
    <t>ハルキ</t>
  </si>
  <si>
    <t>東庄町立東庄小学校</t>
  </si>
  <si>
    <t>岡部</t>
  </si>
  <si>
    <t>陽輝</t>
  </si>
  <si>
    <t>サク</t>
  </si>
  <si>
    <t>朔</t>
  </si>
  <si>
    <t>キャプテン</t>
  </si>
  <si>
    <t>アツタ</t>
  </si>
  <si>
    <t>コウキ</t>
  </si>
  <si>
    <t>熱田</t>
  </si>
  <si>
    <t>晃基</t>
  </si>
  <si>
    <t>ハヅキ</t>
  </si>
  <si>
    <t>葉月</t>
  </si>
  <si>
    <t>スズキ</t>
  </si>
  <si>
    <t>リンカ</t>
  </si>
  <si>
    <t>旭市立豊畑小学校</t>
  </si>
  <si>
    <t>鈴木</t>
  </si>
  <si>
    <t>稟花</t>
  </si>
  <si>
    <t>シイナ</t>
  </si>
  <si>
    <t>シュンタ</t>
  </si>
  <si>
    <t>椎名</t>
  </si>
  <si>
    <t>駿太</t>
  </si>
  <si>
    <t>オオキ</t>
  </si>
  <si>
    <t>アユト</t>
  </si>
  <si>
    <t>大木</t>
  </si>
  <si>
    <t>歩音</t>
  </si>
  <si>
    <t>並木</t>
  </si>
  <si>
    <t>ショウマ</t>
  </si>
  <si>
    <t>翔夢</t>
  </si>
  <si>
    <t>カワグチ</t>
  </si>
  <si>
    <t>サアヤ</t>
  </si>
  <si>
    <t>旭市立中央小学校</t>
  </si>
  <si>
    <t>川口</t>
  </si>
  <si>
    <t>桜彩</t>
  </si>
  <si>
    <t>タキノ</t>
  </si>
  <si>
    <t>サヤ</t>
  </si>
  <si>
    <t>旭市立干潟小学校</t>
  </si>
  <si>
    <t>滝野</t>
  </si>
  <si>
    <t>咲陽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</si>
  <si>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</si>
  <si>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</si>
  <si>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「可能性は無限大」をスローガンに頑張っています！！
創部初の男子キャプテンで挑む新人戦。みんなで声を出し盛り上げて点数を積み重ね勝利を目指します！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</si>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</sst>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0_);[Red]\(#,##0\)"/>
    <numFmt numFmtId="180" formatCode="0_ &quot;冊&quot;"/>
  </numFmts>
  <fonts count="30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rgb="FF000000"/>
      <name val="游ゴシック"/>
      <charset val="128"/>
    </font>
    <font>
      <sz val="16"/>
      <color indexed="8"/>
      <name val="Calibri"/>
      <family val="2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游ゴシック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34"/>
    </font>
    <font>
      <sz val="8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family val="3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7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5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7" fillId="0" borderId="0" xfId="0" applyFont="1">
      <alignment vertical="center"/>
    </xf>
    <xf numFmtId="179" fontId="17" fillId="0" borderId="48" xfId="0" applyNumberFormat="1" applyFont="1" applyBorder="1">
      <alignment vertical="center"/>
    </xf>
    <xf numFmtId="0" fontId="20" fillId="5" borderId="48" xfId="0" applyFont="1" applyFill="1" applyBorder="1">
      <alignment vertical="center"/>
    </xf>
    <xf numFmtId="179" fontId="17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0" fontId="17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7" xfId="0" applyFill="1" applyBorder="1">
      <alignment vertical="center"/>
    </xf>
    <xf numFmtId="0" fontId="17" fillId="0" borderId="57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5" borderId="57" xfId="0" applyFont="1" applyFill="1" applyBorder="1" applyAlignment="1">
      <alignment horizontal="left" vertical="center"/>
    </xf>
    <xf numFmtId="0" fontId="17" fillId="5" borderId="31" xfId="0" applyFont="1" applyFill="1" applyBorder="1" applyAlignment="1">
      <alignment horizontal="left" vertical="center"/>
    </xf>
    <xf numFmtId="0" fontId="2" fillId="5" borderId="71" xfId="0" applyFont="1" applyFill="1" applyBorder="1">
      <alignment vertical="center"/>
    </xf>
    <xf numFmtId="0" fontId="2" fillId="5" borderId="73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7" xfId="0" applyFont="1" applyFill="1" applyBorder="1" applyAlignment="1">
      <alignment horizontal="center" vertical="center" shrinkToFit="1"/>
    </xf>
    <xf numFmtId="0" fontId="2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49" fontId="19" fillId="0" borderId="48" xfId="0" applyNumberFormat="1" applyFont="1" applyBorder="1" applyAlignment="1" applyProtection="1">
      <alignment horizontal="right" vertical="center"/>
      <protection locked="0"/>
    </xf>
    <xf numFmtId="49" fontId="19" fillId="0" borderId="48" xfId="0" applyNumberFormat="1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16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70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4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5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7" xfId="0" quotePrefix="1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48" xfId="0" quotePrefix="1" applyFont="1" applyBorder="1" applyAlignment="1" applyProtection="1">
      <alignment horizontal="center" vertical="center"/>
      <protection locked="0"/>
    </xf>
    <xf numFmtId="180" fontId="2" fillId="0" borderId="75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180" fontId="2" fillId="0" borderId="76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180" fontId="2" fillId="0" borderId="74" xfId="0" applyNumberFormat="1" applyFont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7790180" y="6156960"/>
          <a:ext cx="11493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7790180" y="7978775"/>
          <a:ext cx="11493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230235" y="1156335"/>
          <a:ext cx="2203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9944735" y="1156335"/>
          <a:ext cx="2108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816100" y="4964430"/>
          <a:ext cx="18986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2843530" y="4964430"/>
          <a:ext cx="1803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42757</xdr:colOff>
      <xdr:row>25</xdr:row>
      <xdr:rowOff>88688</xdr:rowOff>
    </xdr:from>
    <xdr:to>
      <xdr:col>10</xdr:col>
      <xdr:colOff>369993</xdr:colOff>
      <xdr:row>50</xdr:row>
      <xdr:rowOff>30480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2938357" y="5117888"/>
          <a:ext cx="5813636" cy="422804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view="pageBreakPreview" zoomScaleNormal="100" zoomScaleSheetLayoutView="100" workbookViewId="0">
      <selection activeCell="AT19" sqref="AT19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1" ht="14.45" customHeight="1">
      <c r="A2" s="56" t="s">
        <v>1</v>
      </c>
      <c r="B2" s="57"/>
      <c r="C2" s="58" t="s">
        <v>2</v>
      </c>
      <c r="D2" s="59"/>
      <c r="E2" s="59"/>
      <c r="F2" s="59"/>
      <c r="G2" s="59"/>
      <c r="H2" s="59"/>
      <c r="I2" s="60"/>
      <c r="J2" s="61" t="s">
        <v>3</v>
      </c>
      <c r="K2" s="62"/>
      <c r="L2" s="62"/>
      <c r="M2" s="62"/>
      <c r="N2" s="62"/>
      <c r="O2" s="63"/>
      <c r="P2" s="61" t="s">
        <v>4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 t="s">
        <v>5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1"/>
      <c r="AT2" s="42"/>
      <c r="AV2" s="43" t="s">
        <v>6</v>
      </c>
      <c r="AW2" t="s">
        <v>7</v>
      </c>
      <c r="AX2" t="s">
        <v>8</v>
      </c>
    </row>
    <row r="3" spans="1:51" ht="24" customHeight="1">
      <c r="A3" s="66" t="s">
        <v>9</v>
      </c>
      <c r="B3" s="67"/>
      <c r="C3" s="68" t="s">
        <v>10</v>
      </c>
      <c r="D3" s="69"/>
      <c r="E3" s="69"/>
      <c r="F3" s="69"/>
      <c r="G3" s="69"/>
      <c r="H3" s="69"/>
      <c r="I3" s="70"/>
      <c r="J3" s="71" t="s">
        <v>11</v>
      </c>
      <c r="K3" s="72"/>
      <c r="L3" s="72"/>
      <c r="M3" s="72"/>
      <c r="N3" s="72"/>
      <c r="O3" s="73"/>
      <c r="P3" s="74" t="s">
        <v>12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6" t="s">
        <v>13</v>
      </c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7"/>
      <c r="AT3" s="44"/>
      <c r="AV3" s="43" t="s">
        <v>14</v>
      </c>
      <c r="AW3" t="s">
        <v>15</v>
      </c>
      <c r="AX3" t="s">
        <v>16</v>
      </c>
      <c r="AY3" t="s">
        <v>17</v>
      </c>
    </row>
    <row r="4" spans="1:51" ht="20.100000000000001" customHeight="1">
      <c r="A4" s="78" t="s">
        <v>18</v>
      </c>
      <c r="B4" s="79"/>
      <c r="C4" s="80"/>
      <c r="D4" s="81"/>
      <c r="E4" s="81"/>
      <c r="F4" s="81"/>
      <c r="G4" s="81"/>
      <c r="H4" s="81"/>
      <c r="I4" s="82"/>
      <c r="J4" s="83" t="s">
        <v>19</v>
      </c>
      <c r="K4" s="84"/>
      <c r="L4" s="84"/>
      <c r="M4" s="84"/>
      <c r="N4" s="84"/>
      <c r="O4" s="85"/>
      <c r="P4" s="86" t="s">
        <v>20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44"/>
      <c r="AV4" s="43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8" t="s">
        <v>22</v>
      </c>
      <c r="B5" s="89"/>
      <c r="C5" s="90">
        <v>436097407</v>
      </c>
      <c r="D5" s="91"/>
      <c r="E5" s="91"/>
      <c r="F5" s="91"/>
      <c r="G5" s="91"/>
      <c r="H5" s="91"/>
      <c r="I5" s="92"/>
      <c r="J5" s="93">
        <v>436097407</v>
      </c>
      <c r="K5" s="93"/>
      <c r="L5" s="93"/>
      <c r="M5" s="93"/>
      <c r="N5" s="93"/>
      <c r="O5" s="93"/>
      <c r="P5" s="94" t="s">
        <v>23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24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11</v>
      </c>
      <c r="AW5" t="s">
        <v>13</v>
      </c>
    </row>
    <row r="6" spans="1:51" ht="22.5" customHeight="1">
      <c r="A6" s="176" t="s">
        <v>25</v>
      </c>
      <c r="B6" s="178"/>
      <c r="C6" s="98" t="s">
        <v>26</v>
      </c>
      <c r="D6" s="99"/>
      <c r="E6" s="100" t="s">
        <v>27</v>
      </c>
      <c r="F6" s="101"/>
      <c r="G6" s="102" t="s">
        <v>28</v>
      </c>
      <c r="H6" s="102"/>
      <c r="I6" s="102"/>
      <c r="J6" s="102" t="s">
        <v>29</v>
      </c>
      <c r="K6" s="102"/>
      <c r="L6" s="102"/>
      <c r="M6" s="102" t="s">
        <v>30</v>
      </c>
      <c r="N6" s="102"/>
      <c r="O6" s="102"/>
      <c r="P6" s="87" t="s">
        <v>31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32</v>
      </c>
      <c r="AL6" s="104"/>
      <c r="AM6" s="104"/>
      <c r="AN6" s="104"/>
      <c r="AO6" s="104"/>
      <c r="AP6" s="104"/>
      <c r="AQ6" s="104"/>
      <c r="AR6" s="104"/>
      <c r="AS6" s="104"/>
      <c r="AT6" s="45" t="s">
        <v>33</v>
      </c>
    </row>
    <row r="7" spans="1:51" ht="13.5" customHeight="1">
      <c r="A7" s="176"/>
      <c r="B7" s="178"/>
      <c r="C7" s="105" t="s">
        <v>34</v>
      </c>
      <c r="D7" s="106"/>
      <c r="E7" s="107" t="s">
        <v>35</v>
      </c>
      <c r="F7" s="108"/>
      <c r="G7" s="208">
        <v>521969367</v>
      </c>
      <c r="H7" s="208"/>
      <c r="I7" s="208"/>
      <c r="J7" s="208"/>
      <c r="K7" s="208"/>
      <c r="L7" s="208"/>
      <c r="M7" s="209" t="s">
        <v>36</v>
      </c>
      <c r="N7" s="208"/>
      <c r="O7" s="208"/>
      <c r="P7" s="109" t="s">
        <v>37</v>
      </c>
      <c r="Q7" s="110"/>
      <c r="R7" s="111" t="s">
        <v>38</v>
      </c>
      <c r="S7" s="111"/>
      <c r="T7" s="111"/>
      <c r="U7" s="111"/>
      <c r="V7" s="33" t="s">
        <v>39</v>
      </c>
      <c r="W7" s="112" t="s">
        <v>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41</v>
      </c>
      <c r="AL7" s="113" t="s">
        <v>42</v>
      </c>
      <c r="AM7" s="113"/>
      <c r="AN7" s="113"/>
      <c r="AO7" s="113"/>
      <c r="AP7" s="113"/>
      <c r="AQ7" s="113"/>
      <c r="AR7" s="113"/>
      <c r="AS7" s="46" t="s">
        <v>43</v>
      </c>
      <c r="AT7" s="183">
        <v>38</v>
      </c>
    </row>
    <row r="8" spans="1:51" ht="18" customHeight="1">
      <c r="A8" s="176"/>
      <c r="B8" s="178"/>
      <c r="C8" s="114" t="s">
        <v>44</v>
      </c>
      <c r="D8" s="115"/>
      <c r="E8" s="116" t="s">
        <v>45</v>
      </c>
      <c r="F8" s="117"/>
      <c r="G8" s="208"/>
      <c r="H8" s="208"/>
      <c r="I8" s="208"/>
      <c r="J8" s="208"/>
      <c r="K8" s="208"/>
      <c r="L8" s="208"/>
      <c r="M8" s="208"/>
      <c r="N8" s="208"/>
      <c r="O8" s="208"/>
      <c r="P8" s="118" t="s">
        <v>46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47</v>
      </c>
      <c r="AL8" s="121"/>
      <c r="AM8" s="121"/>
      <c r="AN8" s="121"/>
      <c r="AO8" s="47" t="s">
        <v>39</v>
      </c>
      <c r="AP8" s="121" t="s">
        <v>48</v>
      </c>
      <c r="AQ8" s="121"/>
      <c r="AR8" s="121"/>
      <c r="AS8" s="122"/>
      <c r="AT8" s="183"/>
    </row>
    <row r="9" spans="1:51" ht="14.45" customHeight="1">
      <c r="A9" s="224" t="s">
        <v>49</v>
      </c>
      <c r="B9" s="178"/>
      <c r="C9" s="105" t="s">
        <v>50</v>
      </c>
      <c r="D9" s="106"/>
      <c r="E9" s="107" t="s">
        <v>51</v>
      </c>
      <c r="F9" s="108"/>
      <c r="G9" s="208">
        <v>521969374</v>
      </c>
      <c r="H9" s="208"/>
      <c r="I9" s="208"/>
      <c r="J9" s="208"/>
      <c r="K9" s="208"/>
      <c r="L9" s="208"/>
      <c r="M9" s="208"/>
      <c r="N9" s="208"/>
      <c r="O9" s="208"/>
      <c r="P9" s="109" t="s">
        <v>37</v>
      </c>
      <c r="Q9" s="110"/>
      <c r="R9" s="111" t="s">
        <v>38</v>
      </c>
      <c r="S9" s="111"/>
      <c r="T9" s="111"/>
      <c r="U9" s="111"/>
      <c r="V9" s="33" t="s">
        <v>39</v>
      </c>
      <c r="W9" s="112" t="s">
        <v>52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3"/>
      <c r="AK9" s="40" t="s">
        <v>41</v>
      </c>
      <c r="AL9" s="113" t="s">
        <v>42</v>
      </c>
      <c r="AM9" s="113"/>
      <c r="AN9" s="113"/>
      <c r="AO9" s="113"/>
      <c r="AP9" s="113"/>
      <c r="AQ9" s="113"/>
      <c r="AR9" s="113"/>
      <c r="AS9" s="46" t="s">
        <v>43</v>
      </c>
      <c r="AT9" s="184">
        <v>39</v>
      </c>
    </row>
    <row r="10" spans="1:51" ht="18" customHeight="1">
      <c r="A10" s="176"/>
      <c r="B10" s="178"/>
      <c r="C10" s="114" t="s">
        <v>53</v>
      </c>
      <c r="D10" s="115"/>
      <c r="E10" s="116" t="s">
        <v>54</v>
      </c>
      <c r="F10" s="117"/>
      <c r="G10" s="208"/>
      <c r="H10" s="208"/>
      <c r="I10" s="208"/>
      <c r="J10" s="208"/>
      <c r="K10" s="208"/>
      <c r="L10" s="208"/>
      <c r="M10" s="208"/>
      <c r="N10" s="208"/>
      <c r="O10" s="208"/>
      <c r="P10" s="118" t="s">
        <v>55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4"/>
      <c r="AK10" s="120" t="s">
        <v>56</v>
      </c>
      <c r="AL10" s="121"/>
      <c r="AM10" s="121"/>
      <c r="AN10" s="121"/>
      <c r="AO10" s="47" t="s">
        <v>39</v>
      </c>
      <c r="AP10" s="121" t="s">
        <v>57</v>
      </c>
      <c r="AQ10" s="121"/>
      <c r="AR10" s="121"/>
      <c r="AS10" s="122"/>
      <c r="AT10" s="184"/>
    </row>
    <row r="11" spans="1:51" ht="14.45" customHeight="1">
      <c r="A11" s="224" t="s">
        <v>58</v>
      </c>
      <c r="B11" s="178"/>
      <c r="C11" s="125"/>
      <c r="D11" s="106"/>
      <c r="E11" s="126"/>
      <c r="F11" s="108"/>
      <c r="G11" s="208"/>
      <c r="H11" s="208"/>
      <c r="I11" s="208"/>
      <c r="J11" s="208"/>
      <c r="K11" s="208"/>
      <c r="L11" s="208"/>
      <c r="M11" s="208"/>
      <c r="N11" s="208"/>
      <c r="O11" s="208"/>
      <c r="P11" s="109" t="s">
        <v>37</v>
      </c>
      <c r="Q11" s="110"/>
      <c r="R11" s="127"/>
      <c r="S11" s="111"/>
      <c r="T11" s="111"/>
      <c r="U11" s="111"/>
      <c r="V11" s="33" t="s">
        <v>39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3"/>
      <c r="AK11" s="40" t="s">
        <v>41</v>
      </c>
      <c r="AL11" s="128"/>
      <c r="AM11" s="113"/>
      <c r="AN11" s="113"/>
      <c r="AO11" s="113"/>
      <c r="AP11" s="113"/>
      <c r="AQ11" s="113"/>
      <c r="AR11" s="113"/>
      <c r="AS11" s="46" t="s">
        <v>43</v>
      </c>
      <c r="AT11" s="184"/>
    </row>
    <row r="12" spans="1:51" ht="18" customHeight="1">
      <c r="A12" s="176"/>
      <c r="B12" s="178"/>
      <c r="C12" s="129"/>
      <c r="D12" s="115"/>
      <c r="E12" s="130"/>
      <c r="F12" s="117"/>
      <c r="G12" s="208"/>
      <c r="H12" s="208"/>
      <c r="I12" s="208"/>
      <c r="J12" s="208"/>
      <c r="K12" s="208"/>
      <c r="L12" s="208"/>
      <c r="M12" s="208"/>
      <c r="N12" s="208"/>
      <c r="O12" s="208"/>
      <c r="P12" s="118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4"/>
      <c r="AK12" s="120"/>
      <c r="AL12" s="121"/>
      <c r="AM12" s="121"/>
      <c r="AN12" s="121"/>
      <c r="AO12" s="47" t="s">
        <v>39</v>
      </c>
      <c r="AP12" s="121"/>
      <c r="AQ12" s="121"/>
      <c r="AR12" s="121"/>
      <c r="AS12" s="122"/>
      <c r="AT12" s="184"/>
    </row>
    <row r="13" spans="1:51" ht="14.45" customHeight="1">
      <c r="A13" s="176" t="s">
        <v>59</v>
      </c>
      <c r="B13" s="178"/>
      <c r="C13" s="125" t="s">
        <v>60</v>
      </c>
      <c r="D13" s="106"/>
      <c r="E13" s="126" t="s">
        <v>61</v>
      </c>
      <c r="F13" s="108"/>
      <c r="G13" s="208">
        <v>523347355</v>
      </c>
      <c r="H13" s="208"/>
      <c r="I13" s="208"/>
      <c r="J13" s="208"/>
      <c r="K13" s="208"/>
      <c r="L13" s="208"/>
      <c r="M13" s="208"/>
      <c r="N13" s="208"/>
      <c r="O13" s="208"/>
      <c r="P13" s="109" t="s">
        <v>37</v>
      </c>
      <c r="Q13" s="110"/>
      <c r="R13" s="111" t="s">
        <v>38</v>
      </c>
      <c r="S13" s="111"/>
      <c r="T13" s="111"/>
      <c r="U13" s="111"/>
      <c r="V13" s="33" t="s">
        <v>39</v>
      </c>
      <c r="W13" s="112" t="s">
        <v>62</v>
      </c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23"/>
      <c r="AK13" s="40" t="s">
        <v>41</v>
      </c>
      <c r="AL13" s="113" t="s">
        <v>63</v>
      </c>
      <c r="AM13" s="113"/>
      <c r="AN13" s="113"/>
      <c r="AO13" s="113"/>
      <c r="AP13" s="113"/>
      <c r="AQ13" s="113"/>
      <c r="AR13" s="113"/>
      <c r="AS13" s="46" t="s">
        <v>43</v>
      </c>
      <c r="AT13" s="184">
        <v>36</v>
      </c>
    </row>
    <row r="14" spans="1:51" ht="18" customHeight="1">
      <c r="A14" s="176"/>
      <c r="B14" s="178"/>
      <c r="C14" s="129" t="s">
        <v>64</v>
      </c>
      <c r="D14" s="115"/>
      <c r="E14" s="130" t="s">
        <v>65</v>
      </c>
      <c r="F14" s="117"/>
      <c r="G14" s="208"/>
      <c r="H14" s="208"/>
      <c r="I14" s="208"/>
      <c r="J14" s="208"/>
      <c r="K14" s="208"/>
      <c r="L14" s="208"/>
      <c r="M14" s="208"/>
      <c r="N14" s="208"/>
      <c r="O14" s="208"/>
      <c r="P14" s="118" t="s">
        <v>66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4"/>
      <c r="AK14" s="120" t="s">
        <v>67</v>
      </c>
      <c r="AL14" s="121"/>
      <c r="AM14" s="121"/>
      <c r="AN14" s="121"/>
      <c r="AO14" s="47" t="s">
        <v>39</v>
      </c>
      <c r="AP14" s="121" t="s">
        <v>68</v>
      </c>
      <c r="AQ14" s="121"/>
      <c r="AR14" s="121"/>
      <c r="AS14" s="122"/>
      <c r="AT14" s="184"/>
    </row>
    <row r="15" spans="1:51" ht="15" customHeight="1">
      <c r="A15" s="176" t="s">
        <v>69</v>
      </c>
      <c r="B15" s="178"/>
      <c r="C15" s="105"/>
      <c r="D15" s="106"/>
      <c r="E15" s="107"/>
      <c r="F15" s="108"/>
      <c r="G15" s="210"/>
      <c r="H15" s="210"/>
      <c r="I15" s="210"/>
      <c r="J15" s="210"/>
      <c r="K15" s="210"/>
      <c r="L15" s="210"/>
      <c r="M15" s="210"/>
      <c r="N15" s="210"/>
      <c r="O15" s="210"/>
      <c r="P15" s="24"/>
      <c r="Q15" s="34"/>
      <c r="R15" s="131"/>
      <c r="S15" s="131"/>
      <c r="T15" s="131"/>
      <c r="U15" s="131"/>
      <c r="V15" s="35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41"/>
      <c r="AL15" s="133"/>
      <c r="AM15" s="133"/>
      <c r="AN15" s="133"/>
      <c r="AO15" s="133"/>
      <c r="AP15" s="133"/>
      <c r="AQ15" s="133"/>
      <c r="AR15" s="133"/>
      <c r="AS15" s="48"/>
      <c r="AT15" s="185"/>
    </row>
    <row r="16" spans="1:51" ht="18" customHeight="1">
      <c r="A16" s="176"/>
      <c r="B16" s="178"/>
      <c r="C16" s="114"/>
      <c r="D16" s="115"/>
      <c r="E16" s="116"/>
      <c r="F16" s="117"/>
      <c r="G16" s="210"/>
      <c r="H16" s="210"/>
      <c r="I16" s="210"/>
      <c r="J16" s="210"/>
      <c r="K16" s="210"/>
      <c r="L16" s="210"/>
      <c r="M16" s="210"/>
      <c r="N16" s="210"/>
      <c r="O16" s="210"/>
      <c r="P16" s="134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137"/>
      <c r="AL16" s="138"/>
      <c r="AM16" s="138"/>
      <c r="AN16" s="138"/>
      <c r="AO16" s="49"/>
      <c r="AP16" s="138"/>
      <c r="AQ16" s="138"/>
      <c r="AR16" s="138"/>
      <c r="AS16" s="139"/>
      <c r="AT16" s="185"/>
    </row>
    <row r="17" spans="1:46" ht="15" customHeight="1">
      <c r="A17" s="211" t="s">
        <v>70</v>
      </c>
      <c r="B17" s="178"/>
      <c r="C17" s="125" t="s">
        <v>34</v>
      </c>
      <c r="D17" s="106"/>
      <c r="E17" s="107" t="s">
        <v>35</v>
      </c>
      <c r="F17" s="108"/>
      <c r="G17" s="210"/>
      <c r="H17" s="210"/>
      <c r="I17" s="210"/>
      <c r="J17" s="210"/>
      <c r="K17" s="210"/>
      <c r="L17" s="210"/>
      <c r="M17" s="210"/>
      <c r="N17" s="210"/>
      <c r="O17" s="210"/>
      <c r="P17" s="109" t="s">
        <v>37</v>
      </c>
      <c r="Q17" s="110"/>
      <c r="R17" s="111" t="s">
        <v>38</v>
      </c>
      <c r="S17" s="111"/>
      <c r="T17" s="111"/>
      <c r="U17" s="111"/>
      <c r="V17" s="33" t="s">
        <v>39</v>
      </c>
      <c r="W17" s="112" t="s">
        <v>40</v>
      </c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23"/>
      <c r="AK17" s="40" t="s">
        <v>41</v>
      </c>
      <c r="AL17" s="113" t="s">
        <v>71</v>
      </c>
      <c r="AM17" s="113"/>
      <c r="AN17" s="113"/>
      <c r="AO17" s="113"/>
      <c r="AP17" s="113"/>
      <c r="AQ17" s="113"/>
      <c r="AR17" s="113"/>
      <c r="AS17" s="46" t="s">
        <v>43</v>
      </c>
      <c r="AT17" s="184">
        <v>38</v>
      </c>
    </row>
    <row r="18" spans="1:46" ht="18" customHeight="1">
      <c r="A18" s="176"/>
      <c r="B18" s="178"/>
      <c r="C18" s="114" t="s">
        <v>44</v>
      </c>
      <c r="D18" s="115"/>
      <c r="E18" s="116" t="s">
        <v>45</v>
      </c>
      <c r="F18" s="117"/>
      <c r="G18" s="210"/>
      <c r="H18" s="210"/>
      <c r="I18" s="210"/>
      <c r="J18" s="210"/>
      <c r="K18" s="210"/>
      <c r="L18" s="210"/>
      <c r="M18" s="210"/>
      <c r="N18" s="210"/>
      <c r="O18" s="210"/>
      <c r="P18" s="118" t="s">
        <v>46</v>
      </c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24"/>
      <c r="AK18" s="120" t="s">
        <v>72</v>
      </c>
      <c r="AL18" s="121"/>
      <c r="AM18" s="121"/>
      <c r="AN18" s="121"/>
      <c r="AO18" s="47" t="s">
        <v>39</v>
      </c>
      <c r="AP18" s="121" t="s">
        <v>73</v>
      </c>
      <c r="AQ18" s="121"/>
      <c r="AR18" s="121"/>
      <c r="AS18" s="122"/>
      <c r="AT18" s="184"/>
    </row>
    <row r="19" spans="1:46">
      <c r="A19" s="176" t="s">
        <v>74</v>
      </c>
      <c r="B19" s="178"/>
      <c r="C19" s="207" t="str">
        <f>IF(P18="","",P18)</f>
        <v>旭市江ヶ崎1654-52</v>
      </c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176"/>
      <c r="B20" s="178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45" customHeight="1">
      <c r="A21" s="176" t="s">
        <v>75</v>
      </c>
      <c r="B21" s="178"/>
      <c r="C21" s="207" t="str">
        <f>IF(AL17="","",AL17&amp;"-"&amp;AK18&amp;"-"&amp;AP18)</f>
        <v>0479-63-8412</v>
      </c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45" customHeight="1">
      <c r="A22" s="176"/>
      <c r="B22" s="178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45" customHeight="1">
      <c r="A23" s="176" t="s">
        <v>76</v>
      </c>
      <c r="B23" s="178"/>
      <c r="C23" s="213" t="s">
        <v>42</v>
      </c>
      <c r="D23" s="214"/>
      <c r="E23" s="214">
        <v>6173</v>
      </c>
      <c r="F23" s="214"/>
      <c r="G23" s="217" t="s">
        <v>48</v>
      </c>
      <c r="H23" s="214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45" customHeight="1">
      <c r="A24" s="177"/>
      <c r="B24" s="212"/>
      <c r="C24" s="215"/>
      <c r="D24" s="216"/>
      <c r="E24" s="216"/>
      <c r="F24" s="216"/>
      <c r="G24" s="216"/>
      <c r="H24" s="216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.1" customHeight="1">
      <c r="A25" s="171" t="s">
        <v>77</v>
      </c>
      <c r="B25" s="159" t="s">
        <v>78</v>
      </c>
      <c r="C25" s="140" t="s">
        <v>79</v>
      </c>
      <c r="D25" s="141"/>
      <c r="E25" s="142" t="s">
        <v>80</v>
      </c>
      <c r="F25" s="143"/>
      <c r="G25" s="159" t="s">
        <v>81</v>
      </c>
      <c r="H25" s="159"/>
      <c r="I25" s="159" t="s">
        <v>82</v>
      </c>
      <c r="J25" s="159"/>
      <c r="K25" s="159"/>
      <c r="L25" s="159"/>
      <c r="M25" s="159" t="s">
        <v>83</v>
      </c>
      <c r="N25" s="159"/>
      <c r="O25" s="159"/>
      <c r="P25" s="65" t="s">
        <v>84</v>
      </c>
      <c r="Q25" s="159"/>
      <c r="R25" s="159"/>
      <c r="S25" s="159"/>
      <c r="T25" s="160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.1" customHeight="1">
      <c r="A26" s="172"/>
      <c r="B26" s="178"/>
      <c r="C26" s="144" t="s">
        <v>85</v>
      </c>
      <c r="D26" s="145"/>
      <c r="E26" s="146" t="s">
        <v>86</v>
      </c>
      <c r="F26" s="147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202"/>
      <c r="U26" s="23"/>
      <c r="V26" s="23"/>
      <c r="W26" s="23"/>
      <c r="X26" s="23"/>
      <c r="Y26" s="148" t="s">
        <v>87</v>
      </c>
      <c r="Z26" s="64"/>
      <c r="AA26" s="64"/>
      <c r="AB26" s="64"/>
      <c r="AC26" s="64"/>
      <c r="AD26" s="64"/>
      <c r="AE26" s="64"/>
      <c r="AF26" s="64"/>
      <c r="AG26" s="149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173">
        <v>1</v>
      </c>
      <c r="B27" s="179" t="s">
        <v>88</v>
      </c>
      <c r="C27" s="105" t="s">
        <v>89</v>
      </c>
      <c r="D27" s="106"/>
      <c r="E27" s="107" t="s">
        <v>90</v>
      </c>
      <c r="F27" s="108"/>
      <c r="G27" s="194">
        <v>5</v>
      </c>
      <c r="H27" s="188"/>
      <c r="I27" s="194" t="s">
        <v>91</v>
      </c>
      <c r="J27" s="187"/>
      <c r="K27" s="187"/>
      <c r="L27" s="188"/>
      <c r="M27" s="186">
        <v>523347231</v>
      </c>
      <c r="N27" s="187"/>
      <c r="O27" s="188"/>
      <c r="P27" s="186">
        <v>144</v>
      </c>
      <c r="Q27" s="187"/>
      <c r="R27" s="187"/>
      <c r="S27" s="187"/>
      <c r="T27" s="192"/>
      <c r="U27" s="23"/>
      <c r="V27" s="23"/>
      <c r="W27" s="23"/>
      <c r="X27" s="23"/>
      <c r="Y27" s="218">
        <v>14</v>
      </c>
      <c r="Z27" s="219"/>
      <c r="AA27" s="219"/>
      <c r="AB27" s="219"/>
      <c r="AC27" s="219"/>
      <c r="AD27" s="219"/>
      <c r="AE27" s="219"/>
      <c r="AF27" s="219"/>
      <c r="AG27" s="220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174"/>
      <c r="B28" s="180"/>
      <c r="C28" s="114" t="s">
        <v>92</v>
      </c>
      <c r="D28" s="115"/>
      <c r="E28" s="116" t="s">
        <v>93</v>
      </c>
      <c r="F28" s="117"/>
      <c r="G28" s="189"/>
      <c r="H28" s="191"/>
      <c r="I28" s="189"/>
      <c r="J28" s="190"/>
      <c r="K28" s="190"/>
      <c r="L28" s="191"/>
      <c r="M28" s="189"/>
      <c r="N28" s="190"/>
      <c r="O28" s="191"/>
      <c r="P28" s="189"/>
      <c r="Q28" s="190"/>
      <c r="R28" s="190"/>
      <c r="S28" s="190"/>
      <c r="T28" s="193"/>
      <c r="U28" s="23"/>
      <c r="V28" s="23"/>
      <c r="W28" s="23"/>
      <c r="X28" s="23"/>
      <c r="Y28" s="221"/>
      <c r="Z28" s="222"/>
      <c r="AA28" s="222"/>
      <c r="AB28" s="222"/>
      <c r="AC28" s="222"/>
      <c r="AD28" s="222"/>
      <c r="AE28" s="222"/>
      <c r="AF28" s="222"/>
      <c r="AG28" s="2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173">
        <v>2</v>
      </c>
      <c r="B29" s="181">
        <v>2</v>
      </c>
      <c r="C29" s="105" t="s">
        <v>94</v>
      </c>
      <c r="D29" s="106"/>
      <c r="E29" s="107" t="s">
        <v>95</v>
      </c>
      <c r="F29" s="108"/>
      <c r="G29" s="194">
        <v>5</v>
      </c>
      <c r="H29" s="188"/>
      <c r="I29" s="194" t="s">
        <v>96</v>
      </c>
      <c r="J29" s="187"/>
      <c r="K29" s="187"/>
      <c r="L29" s="188"/>
      <c r="M29" s="186">
        <v>526431500</v>
      </c>
      <c r="N29" s="187"/>
      <c r="O29" s="188"/>
      <c r="P29" s="186">
        <v>167</v>
      </c>
      <c r="Q29" s="187"/>
      <c r="R29" s="187"/>
      <c r="S29" s="187"/>
      <c r="T29" s="192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174"/>
      <c r="B30" s="180"/>
      <c r="C30" s="114" t="s">
        <v>97</v>
      </c>
      <c r="D30" s="115"/>
      <c r="E30" s="116" t="s">
        <v>98</v>
      </c>
      <c r="F30" s="117"/>
      <c r="G30" s="189"/>
      <c r="H30" s="191"/>
      <c r="I30" s="189"/>
      <c r="J30" s="190"/>
      <c r="K30" s="190"/>
      <c r="L30" s="191"/>
      <c r="M30" s="189"/>
      <c r="N30" s="190"/>
      <c r="O30" s="191"/>
      <c r="P30" s="189"/>
      <c r="Q30" s="190"/>
      <c r="R30" s="190"/>
      <c r="S30" s="190"/>
      <c r="T30" s="19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173">
        <v>3</v>
      </c>
      <c r="B31" s="181">
        <v>3</v>
      </c>
      <c r="C31" s="105" t="s">
        <v>99</v>
      </c>
      <c r="D31" s="106"/>
      <c r="E31" s="107" t="s">
        <v>100</v>
      </c>
      <c r="F31" s="108"/>
      <c r="G31" s="194">
        <v>5</v>
      </c>
      <c r="H31" s="188"/>
      <c r="I31" s="194" t="s">
        <v>101</v>
      </c>
      <c r="J31" s="187"/>
      <c r="K31" s="187"/>
      <c r="L31" s="188"/>
      <c r="M31" s="186">
        <v>525582265</v>
      </c>
      <c r="N31" s="187"/>
      <c r="O31" s="188"/>
      <c r="P31" s="186">
        <v>142</v>
      </c>
      <c r="Q31" s="187"/>
      <c r="R31" s="187"/>
      <c r="S31" s="187"/>
      <c r="T31" s="192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174"/>
      <c r="B32" s="180"/>
      <c r="C32" s="114" t="s">
        <v>102</v>
      </c>
      <c r="D32" s="115"/>
      <c r="E32" s="116" t="s">
        <v>103</v>
      </c>
      <c r="F32" s="117"/>
      <c r="G32" s="189"/>
      <c r="H32" s="191"/>
      <c r="I32" s="189"/>
      <c r="J32" s="190"/>
      <c r="K32" s="190"/>
      <c r="L32" s="191"/>
      <c r="M32" s="189"/>
      <c r="N32" s="190"/>
      <c r="O32" s="191"/>
      <c r="P32" s="189"/>
      <c r="Q32" s="190"/>
      <c r="R32" s="190"/>
      <c r="S32" s="190"/>
      <c r="T32" s="19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173">
        <v>4</v>
      </c>
      <c r="B33" s="181">
        <v>4</v>
      </c>
      <c r="C33" s="105" t="s">
        <v>60</v>
      </c>
      <c r="D33" s="106"/>
      <c r="E33" s="107" t="s">
        <v>104</v>
      </c>
      <c r="F33" s="108"/>
      <c r="G33" s="194">
        <v>5</v>
      </c>
      <c r="H33" s="188"/>
      <c r="I33" s="194" t="s">
        <v>96</v>
      </c>
      <c r="J33" s="187"/>
      <c r="K33" s="187"/>
      <c r="L33" s="188"/>
      <c r="M33" s="186">
        <v>523061151</v>
      </c>
      <c r="N33" s="187"/>
      <c r="O33" s="188"/>
      <c r="P33" s="186">
        <v>146</v>
      </c>
      <c r="Q33" s="187"/>
      <c r="R33" s="187"/>
      <c r="S33" s="187"/>
      <c r="T33" s="192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174"/>
      <c r="B34" s="180"/>
      <c r="C34" s="114" t="s">
        <v>64</v>
      </c>
      <c r="D34" s="115"/>
      <c r="E34" s="116" t="s">
        <v>105</v>
      </c>
      <c r="F34" s="117"/>
      <c r="G34" s="189"/>
      <c r="H34" s="191"/>
      <c r="I34" s="189"/>
      <c r="J34" s="190"/>
      <c r="K34" s="190"/>
      <c r="L34" s="191"/>
      <c r="M34" s="189"/>
      <c r="N34" s="190"/>
      <c r="O34" s="191"/>
      <c r="P34" s="189"/>
      <c r="Q34" s="190"/>
      <c r="R34" s="190"/>
      <c r="S34" s="190"/>
      <c r="T34" s="193"/>
      <c r="U34" s="23"/>
      <c r="V34" s="23"/>
      <c r="W34" s="23"/>
      <c r="X34" s="23"/>
      <c r="Y34" s="148" t="s">
        <v>106</v>
      </c>
      <c r="Z34" s="64"/>
      <c r="AA34" s="64"/>
      <c r="AB34" s="64"/>
      <c r="AC34" s="64"/>
      <c r="AD34" s="64"/>
      <c r="AE34" s="64"/>
      <c r="AF34" s="64"/>
      <c r="AG34" s="149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173">
        <v>5</v>
      </c>
      <c r="B35" s="181">
        <v>5</v>
      </c>
      <c r="C35" s="105" t="s">
        <v>107</v>
      </c>
      <c r="D35" s="106"/>
      <c r="E35" s="107" t="s">
        <v>108</v>
      </c>
      <c r="F35" s="108"/>
      <c r="G35" s="194">
        <v>5</v>
      </c>
      <c r="H35" s="188"/>
      <c r="I35" s="194" t="s">
        <v>96</v>
      </c>
      <c r="J35" s="187"/>
      <c r="K35" s="187"/>
      <c r="L35" s="188"/>
      <c r="M35" s="186">
        <v>524383917</v>
      </c>
      <c r="N35" s="187"/>
      <c r="O35" s="188"/>
      <c r="P35" s="186">
        <v>146</v>
      </c>
      <c r="Q35" s="187"/>
      <c r="R35" s="187"/>
      <c r="S35" s="187"/>
      <c r="T35" s="192"/>
      <c r="U35" s="23"/>
      <c r="V35" s="23"/>
      <c r="W35" s="23"/>
      <c r="X35" s="23"/>
      <c r="Y35" s="200">
        <v>1</v>
      </c>
      <c r="Z35" s="187"/>
      <c r="AA35" s="187"/>
      <c r="AB35" s="187"/>
      <c r="AC35" s="187"/>
      <c r="AD35" s="187"/>
      <c r="AE35" s="187"/>
      <c r="AF35" s="187"/>
      <c r="AG35" s="192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174"/>
      <c r="B36" s="180"/>
      <c r="C36" s="114" t="s">
        <v>109</v>
      </c>
      <c r="D36" s="115"/>
      <c r="E36" s="116" t="s">
        <v>110</v>
      </c>
      <c r="F36" s="117"/>
      <c r="G36" s="189"/>
      <c r="H36" s="191"/>
      <c r="I36" s="189"/>
      <c r="J36" s="190"/>
      <c r="K36" s="190"/>
      <c r="L36" s="191"/>
      <c r="M36" s="189"/>
      <c r="N36" s="190"/>
      <c r="O36" s="191"/>
      <c r="P36" s="189"/>
      <c r="Q36" s="190"/>
      <c r="R36" s="190"/>
      <c r="S36" s="190"/>
      <c r="T36" s="193"/>
      <c r="U36" s="23"/>
      <c r="V36" s="23"/>
      <c r="W36" s="23"/>
      <c r="X36" s="23"/>
      <c r="Y36" s="201"/>
      <c r="Z36" s="198"/>
      <c r="AA36" s="198"/>
      <c r="AB36" s="198"/>
      <c r="AC36" s="198"/>
      <c r="AD36" s="198"/>
      <c r="AE36" s="198"/>
      <c r="AF36" s="198"/>
      <c r="AG36" s="199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173">
        <v>6</v>
      </c>
      <c r="B37" s="181">
        <v>6</v>
      </c>
      <c r="C37" s="105" t="s">
        <v>107</v>
      </c>
      <c r="D37" s="106"/>
      <c r="E37" s="107" t="s">
        <v>111</v>
      </c>
      <c r="F37" s="108"/>
      <c r="G37" s="194">
        <v>5</v>
      </c>
      <c r="H37" s="188"/>
      <c r="I37" s="194" t="s">
        <v>96</v>
      </c>
      <c r="J37" s="187"/>
      <c r="K37" s="187"/>
      <c r="L37" s="188"/>
      <c r="M37" s="186">
        <v>525427382</v>
      </c>
      <c r="N37" s="187"/>
      <c r="O37" s="188"/>
      <c r="P37" s="186">
        <v>149</v>
      </c>
      <c r="Q37" s="187"/>
      <c r="R37" s="187"/>
      <c r="S37" s="187"/>
      <c r="T37" s="192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174"/>
      <c r="B38" s="180"/>
      <c r="C38" s="114" t="s">
        <v>109</v>
      </c>
      <c r="D38" s="115"/>
      <c r="E38" s="116" t="s">
        <v>112</v>
      </c>
      <c r="F38" s="117"/>
      <c r="G38" s="189"/>
      <c r="H38" s="191"/>
      <c r="I38" s="189"/>
      <c r="J38" s="190"/>
      <c r="K38" s="190"/>
      <c r="L38" s="191"/>
      <c r="M38" s="189"/>
      <c r="N38" s="190"/>
      <c r="O38" s="191"/>
      <c r="P38" s="189"/>
      <c r="Q38" s="190"/>
      <c r="R38" s="190"/>
      <c r="S38" s="190"/>
      <c r="T38" s="19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173">
        <v>7</v>
      </c>
      <c r="B39" s="181">
        <v>7</v>
      </c>
      <c r="C39" s="125" t="s">
        <v>113</v>
      </c>
      <c r="D39" s="106"/>
      <c r="E39" s="126" t="s">
        <v>114</v>
      </c>
      <c r="F39" s="108"/>
      <c r="G39" s="197">
        <v>5</v>
      </c>
      <c r="H39" s="188"/>
      <c r="I39" s="197" t="s">
        <v>115</v>
      </c>
      <c r="J39" s="187"/>
      <c r="K39" s="187"/>
      <c r="L39" s="188"/>
      <c r="M39" s="186">
        <v>524137367</v>
      </c>
      <c r="N39" s="187"/>
      <c r="O39" s="188"/>
      <c r="P39" s="186">
        <v>140</v>
      </c>
      <c r="Q39" s="187"/>
      <c r="R39" s="187"/>
      <c r="S39" s="187"/>
      <c r="T39" s="192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174"/>
      <c r="B40" s="180"/>
      <c r="C40" s="114" t="s">
        <v>116</v>
      </c>
      <c r="D40" s="115"/>
      <c r="E40" s="130" t="s">
        <v>117</v>
      </c>
      <c r="F40" s="117"/>
      <c r="G40" s="189"/>
      <c r="H40" s="191"/>
      <c r="I40" s="189"/>
      <c r="J40" s="190"/>
      <c r="K40" s="190"/>
      <c r="L40" s="191"/>
      <c r="M40" s="189"/>
      <c r="N40" s="190"/>
      <c r="O40" s="191"/>
      <c r="P40" s="189"/>
      <c r="Q40" s="190"/>
      <c r="R40" s="190"/>
      <c r="S40" s="190"/>
      <c r="T40" s="19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173">
        <v>8</v>
      </c>
      <c r="B41" s="181">
        <v>8</v>
      </c>
      <c r="C41" s="105" t="s">
        <v>118</v>
      </c>
      <c r="D41" s="106"/>
      <c r="E41" s="107" t="s">
        <v>119</v>
      </c>
      <c r="F41" s="108"/>
      <c r="G41" s="194">
        <v>5</v>
      </c>
      <c r="H41" s="188"/>
      <c r="I41" s="194" t="s">
        <v>115</v>
      </c>
      <c r="J41" s="187"/>
      <c r="K41" s="187"/>
      <c r="L41" s="188"/>
      <c r="M41" s="186">
        <v>524137374</v>
      </c>
      <c r="N41" s="187"/>
      <c r="O41" s="188"/>
      <c r="P41" s="186">
        <v>148</v>
      </c>
      <c r="Q41" s="187"/>
      <c r="R41" s="187"/>
      <c r="S41" s="187"/>
      <c r="T41" s="192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174"/>
      <c r="B42" s="180"/>
      <c r="C42" s="114" t="s">
        <v>120</v>
      </c>
      <c r="D42" s="115"/>
      <c r="E42" s="116" t="s">
        <v>121</v>
      </c>
      <c r="F42" s="117"/>
      <c r="G42" s="189"/>
      <c r="H42" s="191"/>
      <c r="I42" s="189"/>
      <c r="J42" s="190"/>
      <c r="K42" s="190"/>
      <c r="L42" s="191"/>
      <c r="M42" s="189"/>
      <c r="N42" s="190"/>
      <c r="O42" s="191"/>
      <c r="P42" s="189"/>
      <c r="Q42" s="190"/>
      <c r="R42" s="190"/>
      <c r="S42" s="190"/>
      <c r="T42" s="19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173">
        <v>9</v>
      </c>
      <c r="B43" s="181">
        <v>9</v>
      </c>
      <c r="C43" s="125" t="s">
        <v>122</v>
      </c>
      <c r="D43" s="106"/>
      <c r="E43" s="126" t="s">
        <v>123</v>
      </c>
      <c r="F43" s="108"/>
      <c r="G43" s="194">
        <v>5</v>
      </c>
      <c r="H43" s="188"/>
      <c r="I43" s="194" t="s">
        <v>91</v>
      </c>
      <c r="J43" s="187"/>
      <c r="K43" s="187"/>
      <c r="L43" s="188"/>
      <c r="M43" s="186">
        <v>525582036</v>
      </c>
      <c r="N43" s="187"/>
      <c r="O43" s="188"/>
      <c r="P43" s="186">
        <v>148</v>
      </c>
      <c r="Q43" s="187"/>
      <c r="R43" s="187"/>
      <c r="S43" s="187"/>
      <c r="T43" s="192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174"/>
      <c r="B44" s="180"/>
      <c r="C44" s="129" t="s">
        <v>124</v>
      </c>
      <c r="D44" s="115"/>
      <c r="E44" s="130" t="s">
        <v>125</v>
      </c>
      <c r="F44" s="117"/>
      <c r="G44" s="189"/>
      <c r="H44" s="191"/>
      <c r="I44" s="189"/>
      <c r="J44" s="190"/>
      <c r="K44" s="190"/>
      <c r="L44" s="191"/>
      <c r="M44" s="189"/>
      <c r="N44" s="190"/>
      <c r="O44" s="191"/>
      <c r="P44" s="189"/>
      <c r="Q44" s="190"/>
      <c r="R44" s="190"/>
      <c r="S44" s="190"/>
      <c r="T44" s="19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173">
        <v>10</v>
      </c>
      <c r="B45" s="181">
        <v>10</v>
      </c>
      <c r="C45" s="125" t="s">
        <v>126</v>
      </c>
      <c r="D45" s="106"/>
      <c r="E45" s="126" t="s">
        <v>127</v>
      </c>
      <c r="F45" s="108"/>
      <c r="G45" s="194">
        <v>5</v>
      </c>
      <c r="H45" s="188"/>
      <c r="I45" s="197" t="s">
        <v>115</v>
      </c>
      <c r="J45" s="187"/>
      <c r="K45" s="187"/>
      <c r="L45" s="188"/>
      <c r="M45" s="186">
        <v>525582043</v>
      </c>
      <c r="N45" s="187"/>
      <c r="O45" s="188"/>
      <c r="P45" s="186">
        <v>137</v>
      </c>
      <c r="Q45" s="187"/>
      <c r="R45" s="187"/>
      <c r="S45" s="187"/>
      <c r="T45" s="192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174"/>
      <c r="B46" s="180"/>
      <c r="C46" s="129" t="s">
        <v>126</v>
      </c>
      <c r="D46" s="115"/>
      <c r="E46" s="130" t="s">
        <v>128</v>
      </c>
      <c r="F46" s="117"/>
      <c r="G46" s="189"/>
      <c r="H46" s="191"/>
      <c r="I46" s="189"/>
      <c r="J46" s="190"/>
      <c r="K46" s="190"/>
      <c r="L46" s="191"/>
      <c r="M46" s="189"/>
      <c r="N46" s="190"/>
      <c r="O46" s="191"/>
      <c r="P46" s="189"/>
      <c r="Q46" s="190"/>
      <c r="R46" s="190"/>
      <c r="S46" s="190"/>
      <c r="T46" s="19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173">
        <v>11</v>
      </c>
      <c r="B47" s="181">
        <v>11</v>
      </c>
      <c r="C47" s="125" t="s">
        <v>129</v>
      </c>
      <c r="D47" s="106"/>
      <c r="E47" s="126" t="s">
        <v>130</v>
      </c>
      <c r="F47" s="108"/>
      <c r="G47" s="194">
        <v>4</v>
      </c>
      <c r="H47" s="188"/>
      <c r="I47" s="197" t="s">
        <v>131</v>
      </c>
      <c r="J47" s="187"/>
      <c r="K47" s="187"/>
      <c r="L47" s="188"/>
      <c r="M47" s="186">
        <v>523061113</v>
      </c>
      <c r="N47" s="187"/>
      <c r="O47" s="188"/>
      <c r="P47" s="186">
        <v>147</v>
      </c>
      <c r="Q47" s="187"/>
      <c r="R47" s="187"/>
      <c r="S47" s="187"/>
      <c r="T47" s="192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>
      <c r="A48" s="174"/>
      <c r="B48" s="180"/>
      <c r="C48" s="129" t="s">
        <v>132</v>
      </c>
      <c r="D48" s="115"/>
      <c r="E48" s="130" t="s">
        <v>133</v>
      </c>
      <c r="F48" s="117"/>
      <c r="G48" s="189"/>
      <c r="H48" s="191"/>
      <c r="I48" s="189"/>
      <c r="J48" s="190"/>
      <c r="K48" s="190"/>
      <c r="L48" s="191"/>
      <c r="M48" s="189"/>
      <c r="N48" s="190"/>
      <c r="O48" s="191"/>
      <c r="P48" s="189"/>
      <c r="Q48" s="190"/>
      <c r="R48" s="190"/>
      <c r="S48" s="190"/>
      <c r="T48" s="19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173">
        <v>12</v>
      </c>
      <c r="B49" s="181">
        <v>12</v>
      </c>
      <c r="C49" s="125" t="s">
        <v>134</v>
      </c>
      <c r="D49" s="106"/>
      <c r="E49" s="126" t="s">
        <v>135</v>
      </c>
      <c r="F49" s="108"/>
      <c r="G49" s="194">
        <v>4</v>
      </c>
      <c r="H49" s="188"/>
      <c r="I49" s="197" t="s">
        <v>136</v>
      </c>
      <c r="J49" s="187"/>
      <c r="K49" s="187"/>
      <c r="L49" s="188"/>
      <c r="M49" s="186">
        <v>524137381</v>
      </c>
      <c r="N49" s="187"/>
      <c r="O49" s="188"/>
      <c r="P49" s="186">
        <v>132</v>
      </c>
      <c r="Q49" s="187"/>
      <c r="R49" s="187"/>
      <c r="S49" s="187"/>
      <c r="T49" s="192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175"/>
      <c r="B50" s="180"/>
      <c r="C50" s="150" t="s">
        <v>137</v>
      </c>
      <c r="D50" s="151"/>
      <c r="E50" s="152" t="s">
        <v>138</v>
      </c>
      <c r="F50" s="153"/>
      <c r="G50" s="189"/>
      <c r="H50" s="191"/>
      <c r="I50" s="203"/>
      <c r="J50" s="204"/>
      <c r="K50" s="204"/>
      <c r="L50" s="206"/>
      <c r="M50" s="203"/>
      <c r="N50" s="204"/>
      <c r="O50" s="206"/>
      <c r="P50" s="203"/>
      <c r="Q50" s="204"/>
      <c r="R50" s="204"/>
      <c r="S50" s="204"/>
      <c r="T50" s="205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176">
        <v>13</v>
      </c>
      <c r="B51" s="181"/>
      <c r="C51" s="125"/>
      <c r="D51" s="106"/>
      <c r="E51" s="126"/>
      <c r="F51" s="108"/>
      <c r="G51" s="194"/>
      <c r="H51" s="188"/>
      <c r="I51" s="197"/>
      <c r="J51" s="187"/>
      <c r="K51" s="187"/>
      <c r="L51" s="188"/>
      <c r="M51" s="186"/>
      <c r="N51" s="187"/>
      <c r="O51" s="188"/>
      <c r="P51" s="186"/>
      <c r="Q51" s="187"/>
      <c r="R51" s="187"/>
      <c r="S51" s="187"/>
      <c r="T51" s="192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176"/>
      <c r="B52" s="180"/>
      <c r="C52" s="129"/>
      <c r="D52" s="115"/>
      <c r="E52" s="130"/>
      <c r="F52" s="117"/>
      <c r="G52" s="189"/>
      <c r="H52" s="191"/>
      <c r="I52" s="189"/>
      <c r="J52" s="190"/>
      <c r="K52" s="190"/>
      <c r="L52" s="191"/>
      <c r="M52" s="189"/>
      <c r="N52" s="190"/>
      <c r="O52" s="191"/>
      <c r="P52" s="189"/>
      <c r="Q52" s="190"/>
      <c r="R52" s="190"/>
      <c r="S52" s="190"/>
      <c r="T52" s="19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5.95" customHeight="1">
      <c r="A53" s="176">
        <v>14</v>
      </c>
      <c r="B53" s="181"/>
      <c r="C53" s="125"/>
      <c r="D53" s="106"/>
      <c r="E53" s="126"/>
      <c r="F53" s="108"/>
      <c r="G53" s="194"/>
      <c r="H53" s="188"/>
      <c r="I53" s="197"/>
      <c r="J53" s="187"/>
      <c r="K53" s="187"/>
      <c r="L53" s="188"/>
      <c r="M53" s="186"/>
      <c r="N53" s="187"/>
      <c r="O53" s="188"/>
      <c r="P53" s="186"/>
      <c r="Q53" s="187"/>
      <c r="R53" s="187"/>
      <c r="S53" s="187"/>
      <c r="T53" s="192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.100000000000001" customHeight="1">
      <c r="A54" s="177"/>
      <c r="B54" s="182"/>
      <c r="C54" s="154"/>
      <c r="D54" s="155"/>
      <c r="E54" s="156"/>
      <c r="F54" s="157"/>
      <c r="G54" s="195"/>
      <c r="H54" s="196"/>
      <c r="I54" s="195"/>
      <c r="J54" s="198"/>
      <c r="K54" s="198"/>
      <c r="L54" s="196"/>
      <c r="M54" s="195"/>
      <c r="N54" s="198"/>
      <c r="O54" s="196"/>
      <c r="P54" s="195"/>
      <c r="Q54" s="198"/>
      <c r="R54" s="198"/>
      <c r="S54" s="198"/>
      <c r="T54" s="199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58" t="s">
        <v>139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60"/>
      <c r="U56" s="32"/>
      <c r="V56" s="161" t="s">
        <v>140</v>
      </c>
      <c r="W56" s="162"/>
      <c r="X56" s="162"/>
      <c r="Y56" s="162"/>
      <c r="Z56" s="162"/>
      <c r="AA56" s="162"/>
      <c r="AB56" s="162"/>
      <c r="AC56" s="162"/>
      <c r="AD56" s="162"/>
      <c r="AE56" s="162"/>
      <c r="AF56" s="163"/>
      <c r="AG56" s="164"/>
      <c r="AH56" s="164"/>
      <c r="AI56" s="164"/>
      <c r="AJ56" s="164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7.95" customHeight="1">
      <c r="A57" s="165" t="s">
        <v>141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7"/>
      <c r="U57" s="32"/>
      <c r="V57" s="168">
        <f>LEN(A57)</f>
        <v>73</v>
      </c>
      <c r="W57" s="169"/>
      <c r="X57" s="169"/>
      <c r="Y57" s="169"/>
      <c r="Z57" s="169"/>
      <c r="AA57" s="169"/>
      <c r="AB57" s="169"/>
      <c r="AC57" s="169"/>
      <c r="AD57" s="169"/>
      <c r="AE57" s="169"/>
      <c r="AF57" s="170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sheetProtection sheet="1" objects="1" scenarios="1"/>
  <mergeCells count="285">
    <mergeCell ref="A9:B10"/>
    <mergeCell ref="A6:B8"/>
    <mergeCell ref="A11:B12"/>
    <mergeCell ref="G11:I12"/>
    <mergeCell ref="J11:L12"/>
    <mergeCell ref="M11:O12"/>
    <mergeCell ref="I31:L32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13:B14"/>
    <mergeCell ref="A15:B16"/>
    <mergeCell ref="G35:H36"/>
    <mergeCell ref="I35:L36"/>
    <mergeCell ref="M35:O36"/>
    <mergeCell ref="G17:O18"/>
    <mergeCell ref="G13:I14"/>
    <mergeCell ref="J13:L14"/>
    <mergeCell ref="M13:O14"/>
    <mergeCell ref="A19:B20"/>
    <mergeCell ref="A21:B22"/>
    <mergeCell ref="G33:H34"/>
    <mergeCell ref="G31:H32"/>
    <mergeCell ref="A17:B18"/>
    <mergeCell ref="A23:B24"/>
    <mergeCell ref="C23:D24"/>
    <mergeCell ref="E23:F24"/>
    <mergeCell ref="G23:H24"/>
    <mergeCell ref="G15:O16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G29:H30"/>
    <mergeCell ref="I29:L30"/>
    <mergeCell ref="G27:H28"/>
    <mergeCell ref="I27:L28"/>
    <mergeCell ref="M31:O32"/>
    <mergeCell ref="G37:H38"/>
    <mergeCell ref="I37:L38"/>
    <mergeCell ref="M37:O38"/>
    <mergeCell ref="G39:H40"/>
    <mergeCell ref="I39:L40"/>
    <mergeCell ref="G45:H46"/>
    <mergeCell ref="G43:H44"/>
    <mergeCell ref="G41:H42"/>
    <mergeCell ref="I41:L42"/>
    <mergeCell ref="I45:L46"/>
    <mergeCell ref="AT7:AT8"/>
    <mergeCell ref="AT9:AT10"/>
    <mergeCell ref="AT11:AT12"/>
    <mergeCell ref="AT13:AT14"/>
    <mergeCell ref="AT15:AT16"/>
    <mergeCell ref="AT17:AT18"/>
    <mergeCell ref="M51:O52"/>
    <mergeCell ref="P51:T52"/>
    <mergeCell ref="G53:H54"/>
    <mergeCell ref="I53:L54"/>
    <mergeCell ref="M53:O54"/>
    <mergeCell ref="P53:T54"/>
    <mergeCell ref="G51:H52"/>
    <mergeCell ref="I51:L52"/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P31:T32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19:O20"/>
    <mergeCell ref="C21:O22"/>
    <mergeCell ref="G25:H26"/>
    <mergeCell ref="I25:L26"/>
    <mergeCell ref="M25:O26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9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0 C11:F14 C15:F18" xr:uid="{00000000-0002-0000-0000-000002000000}"/>
    <dataValidation allowBlank="1" showInputMessage="1" showErrorMessage="1" prompt="背番号ではなく、_x000a_【選手No】を半角数字で入力してください。" sqref="Y35:AG36" xr:uid="{00000000-0002-0000-0000-000003000000}"/>
    <dataValidation allowBlank="1" showInputMessage="1" showErrorMessage="1" prompt="数字だけを入力してください。" sqref="Y27" xr:uid="{00000000-0002-0000-0000-000004000000}"/>
    <dataValidation allowBlank="1" showInputMessage="1" showErrorMessage="1" prompt="男女混合の時は男子のチームＩＤとともに女子のチームＩＤも一緒に入力してください。" sqref="C5:I5" xr:uid="{00000000-0002-0000-0000-000005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6000000}"/>
    <dataValidation allowBlank="1" showInputMessage="1" showErrorMessage="1" prompt="申し込み責任者の右側の自宅住所、電話番号欄に入力してください。" sqref="C19:O22" xr:uid="{00000000-0002-0000-0000-000007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tabSelected="1" workbookViewId="0">
      <selection activeCell="G24" sqref="G2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35" t="s">
        <v>142</v>
      </c>
      <c r="B1" s="235"/>
      <c r="D1" s="2" t="s">
        <v>143</v>
      </c>
      <c r="E1" s="3" t="s">
        <v>144</v>
      </c>
      <c r="F1" s="4" t="s">
        <v>145</v>
      </c>
      <c r="G1" s="2" t="s">
        <v>143</v>
      </c>
      <c r="H1" s="3" t="s">
        <v>146</v>
      </c>
      <c r="I1" s="4" t="s">
        <v>147</v>
      </c>
      <c r="J1" s="2" t="s">
        <v>143</v>
      </c>
      <c r="K1" s="3" t="s">
        <v>146</v>
      </c>
      <c r="L1" s="4" t="s">
        <v>147</v>
      </c>
      <c r="M1" s="2" t="s">
        <v>143</v>
      </c>
      <c r="N1" s="3" t="s">
        <v>146</v>
      </c>
      <c r="O1" s="4" t="s">
        <v>147</v>
      </c>
      <c r="P1" s="2" t="s">
        <v>143</v>
      </c>
      <c r="Q1" s="3" t="s">
        <v>146</v>
      </c>
      <c r="R1" s="4" t="s">
        <v>147</v>
      </c>
      <c r="S1" s="2" t="s">
        <v>143</v>
      </c>
      <c r="T1" s="3" t="s">
        <v>146</v>
      </c>
      <c r="U1" s="4" t="s">
        <v>147</v>
      </c>
      <c r="V1" s="2" t="s">
        <v>143</v>
      </c>
      <c r="W1" s="3" t="s">
        <v>146</v>
      </c>
      <c r="X1" s="4" t="s">
        <v>147</v>
      </c>
      <c r="Y1" s="2" t="s">
        <v>143</v>
      </c>
      <c r="Z1" s="3" t="s">
        <v>146</v>
      </c>
      <c r="AA1" s="4" t="s">
        <v>147</v>
      </c>
      <c r="AB1" s="2" t="s">
        <v>143</v>
      </c>
      <c r="AC1" s="3" t="s">
        <v>146</v>
      </c>
      <c r="AD1" s="4" t="s">
        <v>147</v>
      </c>
      <c r="AE1" s="2" t="s">
        <v>143</v>
      </c>
      <c r="AF1" s="3" t="s">
        <v>146</v>
      </c>
      <c r="AG1" s="4" t="s">
        <v>147</v>
      </c>
      <c r="AH1" s="2" t="s">
        <v>143</v>
      </c>
      <c r="AI1" s="3" t="s">
        <v>146</v>
      </c>
      <c r="AJ1" s="4" t="s">
        <v>147</v>
      </c>
    </row>
    <row r="2" spans="1:41">
      <c r="A2" s="235"/>
      <c r="B2" s="235"/>
      <c r="C2" s="5"/>
      <c r="D2" s="6">
        <v>1</v>
      </c>
      <c r="E2" s="7" t="s">
        <v>148</v>
      </c>
      <c r="F2" s="8">
        <v>42443</v>
      </c>
      <c r="G2" s="6">
        <v>1.01</v>
      </c>
      <c r="H2" s="7" t="s">
        <v>148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25" t="s">
        <v>149</v>
      </c>
      <c r="B4" s="226"/>
      <c r="C4" s="226"/>
      <c r="D4" s="226"/>
      <c r="E4" s="226"/>
      <c r="F4" s="226"/>
      <c r="G4" s="227"/>
      <c r="H4" s="3" t="s">
        <v>150</v>
      </c>
      <c r="I4" s="3" t="s">
        <v>87</v>
      </c>
      <c r="J4" s="228" t="s">
        <v>151</v>
      </c>
      <c r="K4" s="226"/>
      <c r="L4" s="226"/>
      <c r="M4" s="226"/>
      <c r="N4" s="226"/>
      <c r="O4" s="226"/>
      <c r="P4" s="226"/>
      <c r="Q4" s="227"/>
    </row>
    <row r="5" spans="1:41" ht="72" customHeight="1">
      <c r="A5" s="229"/>
      <c r="B5" s="230"/>
      <c r="C5" s="230"/>
      <c r="D5" s="230"/>
      <c r="E5" s="230"/>
      <c r="F5" s="230"/>
      <c r="G5" s="231"/>
      <c r="H5" s="7" t="str">
        <f>IF(入力!J3="","",入力!J3)</f>
        <v>男女混合</v>
      </c>
      <c r="I5" s="7">
        <f>入力!Y27</f>
        <v>14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2" t="s">
        <v>152</v>
      </c>
      <c r="B6" s="3" t="s">
        <v>9</v>
      </c>
      <c r="C6" s="3" t="s">
        <v>153</v>
      </c>
      <c r="D6" s="3" t="s">
        <v>154</v>
      </c>
      <c r="E6" s="3" t="s">
        <v>150</v>
      </c>
      <c r="F6" s="3" t="s">
        <v>155</v>
      </c>
      <c r="G6" s="3" t="s">
        <v>156</v>
      </c>
      <c r="H6" s="3" t="s">
        <v>157</v>
      </c>
      <c r="I6" s="3" t="s">
        <v>158</v>
      </c>
      <c r="J6" s="3" t="s">
        <v>159</v>
      </c>
      <c r="K6" s="3" t="s">
        <v>160</v>
      </c>
      <c r="L6" s="3" t="s">
        <v>161</v>
      </c>
      <c r="M6" s="3" t="s">
        <v>162</v>
      </c>
      <c r="N6" s="3" t="s">
        <v>163</v>
      </c>
      <c r="O6" s="3" t="s">
        <v>164</v>
      </c>
      <c r="P6" s="3" t="s">
        <v>165</v>
      </c>
      <c r="Q6" s="3" t="s">
        <v>166</v>
      </c>
      <c r="R6" s="3" t="s">
        <v>167</v>
      </c>
      <c r="S6" s="3" t="s">
        <v>168</v>
      </c>
      <c r="T6" s="3" t="s">
        <v>169</v>
      </c>
      <c r="U6" s="3" t="s">
        <v>170</v>
      </c>
      <c r="V6" s="3" t="s">
        <v>170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436097407</v>
      </c>
      <c r="B7" s="11" t="str">
        <f>IF(入力!C3="","",入力!C3)</f>
        <v>Infinity's Jr</v>
      </c>
      <c r="C7" s="11" t="str">
        <f>IF(入力!C2="","",入力!C2)</f>
        <v>ｲﾝﾌｨﾆﾃｨｰｽﾞｼﾞｭﾆｱ</v>
      </c>
      <c r="D7" s="11" t="str">
        <f>IF(入力!AE3="","",入力!AE3)</f>
        <v>支部なし</v>
      </c>
      <c r="E7" s="11" t="str">
        <f>IF(入力!J3="","",入力!J3)</f>
        <v>男女混合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総武本</v>
      </c>
      <c r="S7" s="11" t="str">
        <f>IF(入力!AE5="","",入力!AE5)</f>
        <v>八日市場</v>
      </c>
      <c r="T7" s="11"/>
      <c r="U7" s="11" t="str">
        <f>IF(入力!C4="","",入力!C4)</f>
        <v/>
      </c>
      <c r="V7" s="11">
        <f>IF(入力!C5="","",入力!C5)</f>
        <v>436097407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171</v>
      </c>
      <c r="B15" s="3" t="s">
        <v>172</v>
      </c>
      <c r="C15" s="3" t="s">
        <v>173</v>
      </c>
      <c r="D15" s="3" t="s">
        <v>174</v>
      </c>
      <c r="E15" s="3" t="s">
        <v>175</v>
      </c>
      <c r="F15" s="3" t="s">
        <v>176</v>
      </c>
      <c r="G15" s="3" t="s">
        <v>177</v>
      </c>
      <c r="H15" s="3" t="s">
        <v>178</v>
      </c>
      <c r="I15" s="3" t="s">
        <v>179</v>
      </c>
      <c r="J15" s="3" t="s">
        <v>180</v>
      </c>
      <c r="K15" s="3" t="s">
        <v>181</v>
      </c>
      <c r="L15" s="3" t="s">
        <v>33</v>
      </c>
      <c r="M15" s="3" t="s">
        <v>182</v>
      </c>
      <c r="N15" s="3" t="s">
        <v>183</v>
      </c>
      <c r="O15" s="3" t="s">
        <v>184</v>
      </c>
      <c r="P15" s="3" t="s">
        <v>185</v>
      </c>
      <c r="Q15" s="3" t="s">
        <v>186</v>
      </c>
      <c r="R15" s="3" t="s">
        <v>155</v>
      </c>
      <c r="S15" s="3" t="s">
        <v>156</v>
      </c>
      <c r="T15" s="3" t="s">
        <v>187</v>
      </c>
      <c r="U15" s="3" t="s">
        <v>188</v>
      </c>
      <c r="V15" s="3" t="s">
        <v>189</v>
      </c>
      <c r="W15" s="3" t="s">
        <v>190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191</v>
      </c>
      <c r="C16" s="11" t="str">
        <f>IF(入力!C8="","",入力!C8)</f>
        <v>根本</v>
      </c>
      <c r="D16" s="11" t="str">
        <f>IF(入力!E8="","",入力!E8)</f>
        <v>康史</v>
      </c>
      <c r="E16" s="11" t="str">
        <f>IF(入力!C7="","",入力!C7)</f>
        <v>ネモト</v>
      </c>
      <c r="F16" s="11" t="str">
        <f>IF(入力!E7="","",入力!E7)</f>
        <v>ヤスフミ</v>
      </c>
      <c r="G16" s="11">
        <f>IF(入力!G7="","",入力!G7)</f>
        <v>521969367</v>
      </c>
      <c r="H16" s="11" t="str">
        <f>IF(入力!J7="","",入力!J7)</f>
        <v/>
      </c>
      <c r="I16" s="53" t="str">
        <f>IF(入力!M7="","",入力!M7)</f>
        <v>0510651</v>
      </c>
      <c r="J16" s="11"/>
      <c r="K16" s="11"/>
      <c r="L16" s="11">
        <f>IF(入力!AT7="","",入力!AT7)</f>
        <v>38</v>
      </c>
      <c r="M16" s="11"/>
      <c r="N16" s="11"/>
      <c r="O16" s="11"/>
      <c r="P16" s="11"/>
      <c r="Q16" s="11"/>
      <c r="R16" s="11" t="str">
        <f>IF(入力!R7="","",入力!R7)</f>
        <v>289</v>
      </c>
      <c r="S16" s="11" t="str">
        <f>IF(入力!W7="","",入力!W7)</f>
        <v>2503</v>
      </c>
      <c r="T16" s="11" t="str">
        <f>IF(入力!P8="","",入力!P8)</f>
        <v>旭市江ヶ崎1654-52</v>
      </c>
      <c r="U16" s="11" t="str">
        <f>IF(入力!AL7="","",入力!AL7)</f>
        <v>090</v>
      </c>
      <c r="V16" s="11" t="str">
        <f>IF(入力!AK8="","",入力!AK8)</f>
        <v>6173</v>
      </c>
      <c r="W16" s="11" t="str">
        <f>IF(入力!AP8="","",入力!AP8)</f>
        <v>0223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192</v>
      </c>
      <c r="C17" s="11" t="str">
        <f>IF(入力!C10="","",入力!C10)</f>
        <v>土屋</v>
      </c>
      <c r="D17" s="11" t="str">
        <f>IF(入力!E10="","",入力!E10)</f>
        <v>由佳</v>
      </c>
      <c r="E17" s="11" t="str">
        <f>IF(入力!C9="","",入力!C9)</f>
        <v>ツチヤ</v>
      </c>
      <c r="F17" s="11" t="str">
        <f>IF(入力!E9="","",入力!E9)</f>
        <v>ユカ</v>
      </c>
      <c r="G17" s="11">
        <f>IF(入力!G9="","",入力!G9)</f>
        <v>521969374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39</v>
      </c>
      <c r="M17" s="11"/>
      <c r="N17" s="11"/>
      <c r="O17" s="11"/>
      <c r="P17" s="11"/>
      <c r="Q17" s="11"/>
      <c r="R17" s="11" t="str">
        <f>IF(入力!R9="","",入力!R9)</f>
        <v>289</v>
      </c>
      <c r="S17" s="11" t="str">
        <f>IF(入力!W9="","",入力!W9)</f>
        <v>2501</v>
      </c>
      <c r="T17" s="11" t="str">
        <f>IF(入力!P10="","",入力!P10)</f>
        <v>旭市新町585-7</v>
      </c>
      <c r="U17" s="11" t="str">
        <f>IF(入力!AL9="","",入力!AL9)</f>
        <v>090</v>
      </c>
      <c r="V17" s="11" t="str">
        <f>IF(入力!AK10="","",入力!AK10)</f>
        <v>7732</v>
      </c>
      <c r="W17" s="11" t="str">
        <f>IF(入力!AP10="","",入力!AP10)</f>
        <v>2025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193</v>
      </c>
      <c r="C18" s="11" t="str">
        <f>IF(入力!C12="","",入力!C12)</f>
        <v/>
      </c>
      <c r="D18" s="11" t="str">
        <f>IF(入力!E12="","",入力!E12)</f>
        <v/>
      </c>
      <c r="E18" s="11" t="str">
        <f>IF(入力!C11="","",入力!C11)</f>
        <v/>
      </c>
      <c r="F18" s="11" t="str">
        <f>IF(入力!E11="","",入力!E11)</f>
        <v/>
      </c>
      <c r="G18" s="11" t="str">
        <f>IF(入力!G11="","",入力!G11)</f>
        <v/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 t="str">
        <f>IF(入力!AT11="","",入力!AT11)</f>
        <v/>
      </c>
      <c r="M18" s="11"/>
      <c r="N18" s="11"/>
      <c r="O18" s="11"/>
      <c r="P18" s="11"/>
      <c r="Q18" s="11"/>
      <c r="R18" s="11" t="str">
        <f>IF(入力!R11="","",入力!R11)</f>
        <v/>
      </c>
      <c r="S18" s="11" t="str">
        <f>IF(入力!W11="","",入力!W11)</f>
        <v/>
      </c>
      <c r="T18" s="11" t="str">
        <f>IF(入力!P12="","",入力!P12)</f>
        <v/>
      </c>
      <c r="U18" s="11" t="str">
        <f>IF(入力!AL11="","",入力!AL11)</f>
        <v/>
      </c>
      <c r="V18" s="11" t="str">
        <f>IF(入力!AK12="","",入力!AK12)</f>
        <v/>
      </c>
      <c r="W18" s="11" t="str">
        <f>IF(入力!AP12="","",入力!AP12)</f>
        <v/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194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195</v>
      </c>
      <c r="C20" s="11" t="str">
        <f>IF(入力!C14="","",入力!C14)</f>
        <v>野中</v>
      </c>
      <c r="D20" s="11" t="str">
        <f>IF(入力!E14="","",入力!E14)</f>
        <v>智晃</v>
      </c>
      <c r="E20" s="11" t="str">
        <f>IF(入力!C13="","",入力!C13)</f>
        <v>ノナカ</v>
      </c>
      <c r="F20" s="11" t="str">
        <f>IF(入力!E13="","",入力!E13)</f>
        <v>トモアキ</v>
      </c>
      <c r="G20" s="11">
        <f>IF(入力!G13="","",入力!G13)</f>
        <v>523347355</v>
      </c>
      <c r="H20" s="11" t="str">
        <f>IF(入力!J13="","",入力!J13)</f>
        <v/>
      </c>
      <c r="I20" s="11" t="str">
        <f>IF(入力!M13="","",入力!M13)</f>
        <v/>
      </c>
      <c r="J20" s="11"/>
      <c r="K20" s="11"/>
      <c r="L20" s="11">
        <f>IF(入力!AT13="","",入力!AT13)</f>
        <v>36</v>
      </c>
      <c r="M20" s="11"/>
      <c r="N20" s="11"/>
      <c r="O20" s="11"/>
      <c r="P20" s="11"/>
      <c r="Q20" s="11"/>
      <c r="R20" s="11" t="str">
        <f>IF(入力!R13="","",入力!R13)</f>
        <v>289</v>
      </c>
      <c r="S20" s="11" t="str">
        <f>IF(入力!W13="","",入力!W13)</f>
        <v>3181</v>
      </c>
      <c r="T20" s="11" t="str">
        <f>IF(入力!P14="","",入力!P14)</f>
        <v>匝瑳市野手12798-6</v>
      </c>
      <c r="U20" s="11" t="str">
        <f>IF(入力!AL13="","",入力!AL13)</f>
        <v>080</v>
      </c>
      <c r="V20" s="11" t="str">
        <f>IF(入力!AK14="","",入力!AK14)</f>
        <v>1197</v>
      </c>
      <c r="W20" s="11" t="str">
        <f>IF(入力!AP14="","",入力!AP14)</f>
        <v>9362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196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197</v>
      </c>
      <c r="C22" s="11" t="str">
        <f>IF(入力!C18="","",入力!C18)</f>
        <v>根本</v>
      </c>
      <c r="D22" s="11" t="str">
        <f>IF(入力!E18="","",入力!E18)</f>
        <v>康史</v>
      </c>
      <c r="E22" s="11" t="str">
        <f>IF(入力!C17="","",入力!C17)</f>
        <v>ネモト</v>
      </c>
      <c r="F22" s="11" t="str">
        <f>IF(入力!E17="","",入力!E17)</f>
        <v>ヤスフミ</v>
      </c>
      <c r="G22" s="11"/>
      <c r="H22" s="11"/>
      <c r="I22" s="11"/>
      <c r="J22" s="11"/>
      <c r="K22" s="11"/>
      <c r="L22" s="11">
        <f>IF(入力!AT17="","",入力!AT17)</f>
        <v>38</v>
      </c>
      <c r="M22" s="11"/>
      <c r="N22" s="53" t="str">
        <f>IF(入力!C23="","",入力!C23)</f>
        <v>090</v>
      </c>
      <c r="O22" s="11">
        <f>IF(入力!E23="","",入力!E23)</f>
        <v>6173</v>
      </c>
      <c r="P22" s="53" t="str">
        <f>IF(入力!G23="","",入力!G23)</f>
        <v>0223</v>
      </c>
      <c r="Q22" s="11"/>
      <c r="R22" s="11" t="str">
        <f>IF(入力!R17="","",入力!R17)</f>
        <v>289</v>
      </c>
      <c r="S22" s="11" t="str">
        <f>IF(入力!W17="","",入力!W17)</f>
        <v>2503</v>
      </c>
      <c r="T22" s="11" t="str">
        <f>IF(入力!P18="","",入力!P18)</f>
        <v>旭市江ヶ崎1654-52</v>
      </c>
      <c r="U22" s="11" t="str">
        <f>IF(入力!AL17="","",入力!AL17)</f>
        <v>0479</v>
      </c>
      <c r="V22" s="11" t="str">
        <f>IF(入力!AK18="","",入力!AK18)</f>
        <v>63</v>
      </c>
      <c r="W22" s="11" t="str">
        <f>IF(入力!AP18="","",入力!AP18)</f>
        <v>8412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198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106</v>
      </c>
      <c r="C24" s="14" t="str">
        <f>VLOOKUP($B$51,$A$53:$F$352,3)</f>
        <v>岩井</v>
      </c>
      <c r="D24" s="14" t="str">
        <f>VLOOKUP($B$51,$A$53:$F$352,4)</f>
        <v>詠新</v>
      </c>
      <c r="E24" s="14" t="str">
        <f>VLOOKUP($B$51,$A$53:$F$352,5)</f>
        <v>イワイ</v>
      </c>
      <c r="F24" s="14" t="str">
        <f>VLOOKUP($B$51,$A$53:$F$352,6)</f>
        <v>エイシン</v>
      </c>
      <c r="G24" s="11">
        <f>VLOOKUP($B$51,$A$53:$M$352,13)</f>
        <v>0</v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199</v>
      </c>
      <c r="B51" s="18">
        <f>IF(入力!Y35="","",入力!Y35)</f>
        <v>1</v>
      </c>
    </row>
    <row r="52" spans="1:41">
      <c r="A52" s="19" t="s">
        <v>200</v>
      </c>
      <c r="B52" s="20" t="s">
        <v>201</v>
      </c>
      <c r="C52" s="3" t="s">
        <v>202</v>
      </c>
      <c r="D52" s="3" t="s">
        <v>203</v>
      </c>
      <c r="E52" s="3" t="s">
        <v>204</v>
      </c>
      <c r="F52" s="3" t="s">
        <v>205</v>
      </c>
      <c r="G52" s="3" t="s">
        <v>177</v>
      </c>
      <c r="H52" s="3" t="s">
        <v>206</v>
      </c>
      <c r="I52" s="3" t="s">
        <v>207</v>
      </c>
      <c r="J52" s="3" t="s">
        <v>208</v>
      </c>
      <c r="K52" s="3" t="s">
        <v>209</v>
      </c>
      <c r="L52" s="3" t="s">
        <v>210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岩井</v>
      </c>
      <c r="D53" s="11" t="str">
        <f>IF(入力!E28="","",入力!E28)</f>
        <v>詠新</v>
      </c>
      <c r="E53" s="11" t="str">
        <f>IF(入力!C27="","",入力!C27)</f>
        <v>イワイ</v>
      </c>
      <c r="F53" s="11" t="str">
        <f>IF(入力!E27="","",入力!E27)</f>
        <v>エイシン</v>
      </c>
      <c r="G53" s="11">
        <f>IF(入力!M27="","",入力!M27)</f>
        <v>523347231</v>
      </c>
      <c r="H53" s="11" t="str">
        <f>IF(入力!I27="","",入力!I27)</f>
        <v>匝瑳市立八日市場小学校</v>
      </c>
      <c r="I53" s="11">
        <f>IF(入力!G27="","",入力!G27)</f>
        <v>5</v>
      </c>
      <c r="J53" s="11">
        <f>IF(入力!P27="","",入力!P27)</f>
        <v>144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小川</v>
      </c>
      <c r="D54" s="11" t="str">
        <f>IF(入力!E30="","",入力!E30)</f>
        <v>大陽</v>
      </c>
      <c r="E54" s="11" t="str">
        <f>IF(入力!C29="","",入力!C29)</f>
        <v>オガワ</v>
      </c>
      <c r="F54" s="11" t="str">
        <f>IF(入力!E29="","",入力!E29)</f>
        <v>タイヨウ</v>
      </c>
      <c r="G54" s="11">
        <f>IF(入力!M29="","",入力!M29)</f>
        <v>526431500</v>
      </c>
      <c r="H54" s="11" t="str">
        <f>IF(入力!I29="","",入力!I29)</f>
        <v>匝瑳市立野田小学校</v>
      </c>
      <c r="I54" s="11">
        <f>IF(入力!G29="","",入力!G29)</f>
        <v>5</v>
      </c>
      <c r="J54" s="11">
        <f>IF(入力!P29="","",入力!P29)</f>
        <v>167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岡部</v>
      </c>
      <c r="D55" s="11" t="str">
        <f>IF(入力!E32="","",入力!E32)</f>
        <v>陽輝</v>
      </c>
      <c r="E55" s="11" t="str">
        <f>IF(入力!C31="","",入力!C31)</f>
        <v>オカベ</v>
      </c>
      <c r="F55" s="11" t="str">
        <f>IF(入力!E31="","",入力!E31)</f>
        <v>ハルキ</v>
      </c>
      <c r="G55" s="11">
        <f>IF(入力!M31="","",入力!M31)</f>
        <v>525582265</v>
      </c>
      <c r="H55" s="11" t="str">
        <f>IF(入力!I31="","",入力!I31)</f>
        <v>東庄町立東庄小学校</v>
      </c>
      <c r="I55" s="11">
        <f>IF(入力!G31="","",入力!G31)</f>
        <v>5</v>
      </c>
      <c r="J55" s="11">
        <f>IF(入力!P31="","",入力!P31)</f>
        <v>142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野中</v>
      </c>
      <c r="D56" s="11" t="str">
        <f>IF(入力!E34="","",入力!E34)</f>
        <v>朔</v>
      </c>
      <c r="E56" s="11" t="str">
        <f>IF(入力!C33="","",入力!C33)</f>
        <v>ノナカ</v>
      </c>
      <c r="F56" s="11" t="str">
        <f>IF(入力!E33="","",入力!E33)</f>
        <v>サク</v>
      </c>
      <c r="G56" s="11">
        <f>IF(入力!M33="","",入力!M33)</f>
        <v>523061151</v>
      </c>
      <c r="H56" s="11" t="str">
        <f>IF(入力!I33="","",入力!I33)</f>
        <v>匝瑳市立野田小学校</v>
      </c>
      <c r="I56" s="11">
        <f>IF(入力!G33="","",入力!G33)</f>
        <v>5</v>
      </c>
      <c r="J56" s="11">
        <f>IF(入力!P33="","",入力!P33)</f>
        <v>146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熱田</v>
      </c>
      <c r="D57" s="11" t="str">
        <f>IF(入力!E36="","",入力!E36)</f>
        <v>晃基</v>
      </c>
      <c r="E57" s="11" t="str">
        <f>IF(入力!C35="","",入力!C35)</f>
        <v>アツタ</v>
      </c>
      <c r="F57" s="11" t="str">
        <f>IF(入力!E35="","",入力!E35)</f>
        <v>コウキ</v>
      </c>
      <c r="G57" s="11">
        <f>IF(入力!M35="","",入力!M35)</f>
        <v>524383917</v>
      </c>
      <c r="H57" s="11" t="str">
        <f>IF(入力!I35="","",入力!I35)</f>
        <v>匝瑳市立野田小学校</v>
      </c>
      <c r="I57" s="11">
        <f>IF(入力!G35="","",入力!G35)</f>
        <v>5</v>
      </c>
      <c r="J57" s="11">
        <f>IF(入力!P35="","",入力!P35)</f>
        <v>146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熱田</v>
      </c>
      <c r="D58" s="11" t="str">
        <f>IF(入力!E38="","",入力!E38)</f>
        <v>葉月</v>
      </c>
      <c r="E58" s="11" t="str">
        <f>IF(入力!C37="","",入力!C37)</f>
        <v>アツタ</v>
      </c>
      <c r="F58" s="11" t="str">
        <f>IF(入力!E37="","",入力!E37)</f>
        <v>ハヅキ</v>
      </c>
      <c r="G58" s="11">
        <f>IF(入力!M37="","",入力!M37)</f>
        <v>525427382</v>
      </c>
      <c r="H58" s="11" t="str">
        <f>IF(入力!I37="","",入力!I37)</f>
        <v>匝瑳市立野田小学校</v>
      </c>
      <c r="I58" s="11">
        <f>IF(入力!G37="","",入力!G37)</f>
        <v>5</v>
      </c>
      <c r="J58" s="11">
        <f>IF(入力!P37="","",入力!P37)</f>
        <v>149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鈴木</v>
      </c>
      <c r="D59" s="11" t="str">
        <f>IF(入力!E40="","",入力!E40)</f>
        <v>稟花</v>
      </c>
      <c r="E59" s="11" t="str">
        <f>IF(入力!C39="","",入力!C39)</f>
        <v>スズキ</v>
      </c>
      <c r="F59" s="11" t="str">
        <f>IF(入力!E39="","",入力!E39)</f>
        <v>リンカ</v>
      </c>
      <c r="G59" s="11">
        <f>IF(入力!M39="","",入力!M39)</f>
        <v>524137367</v>
      </c>
      <c r="H59" s="11" t="str">
        <f>IF(入力!I39="","",入力!I39)</f>
        <v>旭市立豊畑小学校</v>
      </c>
      <c r="I59" s="11">
        <f>IF(入力!G39="","",入力!G39)</f>
        <v>5</v>
      </c>
      <c r="J59" s="11">
        <f>IF(入力!P39="","",入力!P39)</f>
        <v>140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椎名</v>
      </c>
      <c r="D60" s="11" t="str">
        <f>IF(入力!E42="","",入力!E42)</f>
        <v>駿太</v>
      </c>
      <c r="E60" s="11" t="str">
        <f>IF(入力!C41="","",入力!C41)</f>
        <v>シイナ</v>
      </c>
      <c r="F60" s="11" t="str">
        <f>IF(入力!E41="","",入力!E41)</f>
        <v>シュンタ</v>
      </c>
      <c r="G60" s="11">
        <f>IF(入力!M41="","",入力!M41)</f>
        <v>524137374</v>
      </c>
      <c r="H60" s="11" t="str">
        <f>IF(入力!I41="","",入力!I41)</f>
        <v>旭市立豊畑小学校</v>
      </c>
      <c r="I60" s="11">
        <f>IF(入力!G41="","",入力!G41)</f>
        <v>5</v>
      </c>
      <c r="J60" s="11">
        <f>IF(入力!P41="","",入力!P41)</f>
        <v>148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大木</v>
      </c>
      <c r="D61" s="11" t="str">
        <f>IF(入力!E44="","",入力!E44)</f>
        <v>歩音</v>
      </c>
      <c r="E61" s="11" t="str">
        <f>IF(入力!C43="","",入力!C43)</f>
        <v>オオキ</v>
      </c>
      <c r="F61" s="11" t="str">
        <f>IF(入力!E43="","",入力!E43)</f>
        <v>アユト</v>
      </c>
      <c r="G61" s="11">
        <f>IF(入力!M43="","",入力!M43)</f>
        <v>525582036</v>
      </c>
      <c r="H61" s="11" t="str">
        <f>IF(入力!I43="","",入力!I43)</f>
        <v>匝瑳市立八日市場小学校</v>
      </c>
      <c r="I61" s="11">
        <f>IF(入力!G43="","",入力!G43)</f>
        <v>5</v>
      </c>
      <c r="J61" s="11">
        <f>IF(入力!P43="","",入力!P43)</f>
        <v>148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並木</v>
      </c>
      <c r="D62" s="11" t="str">
        <f>IF(入力!E46="","",入力!E46)</f>
        <v>翔夢</v>
      </c>
      <c r="E62" s="11" t="str">
        <f>IF(入力!C45="","",入力!C45)</f>
        <v>並木</v>
      </c>
      <c r="F62" s="11" t="str">
        <f>IF(入力!E45="","",入力!E45)</f>
        <v>ショウマ</v>
      </c>
      <c r="G62" s="11">
        <f>IF(入力!M45="","",入力!M45)</f>
        <v>525582043</v>
      </c>
      <c r="H62" s="11" t="str">
        <f>IF(入力!I45="","",入力!I45)</f>
        <v>旭市立豊畑小学校</v>
      </c>
      <c r="I62" s="11">
        <f>IF(入力!G45="","",入力!G45)</f>
        <v>5</v>
      </c>
      <c r="J62" s="11">
        <f>IF(入力!P45="","",入力!P45)</f>
        <v>137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IF(入力!B47="","",入力!B47)</f>
        <v>11</v>
      </c>
      <c r="C63" s="11" t="str">
        <f>IF(入力!C48="","",入力!C48)</f>
        <v>川口</v>
      </c>
      <c r="D63" s="11" t="str">
        <f>IF(入力!E48="","",入力!E48)</f>
        <v>桜彩</v>
      </c>
      <c r="E63" s="11" t="str">
        <f>IF(入力!C47="","",入力!C47)</f>
        <v>カワグチ</v>
      </c>
      <c r="F63" s="11" t="str">
        <f>IF(入力!E47="","",入力!E47)</f>
        <v>サアヤ</v>
      </c>
      <c r="G63" s="11">
        <f>IF(入力!M47="","",入力!M47)</f>
        <v>523061113</v>
      </c>
      <c r="H63" s="11" t="str">
        <f>IF(入力!I47="","",入力!I47)</f>
        <v>旭市立中央小学校</v>
      </c>
      <c r="I63" s="11">
        <f>IF(入力!G47="","",入力!G47)</f>
        <v>4</v>
      </c>
      <c r="J63" s="11">
        <f>IF(入力!P47="","",入力!P47)</f>
        <v>147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滝野</v>
      </c>
      <c r="D64" s="11" t="str">
        <f>IF(入力!E50="","",入力!E50)</f>
        <v>咲陽</v>
      </c>
      <c r="E64" s="11" t="str">
        <f>IF(入力!C49="","",入力!C49)</f>
        <v>タキノ</v>
      </c>
      <c r="F64" s="11" t="str">
        <f>IF(入力!E49="","",入力!E49)</f>
        <v>サヤ</v>
      </c>
      <c r="G64" s="11">
        <f>IF(入力!M49="","",入力!M49)</f>
        <v>524137381</v>
      </c>
      <c r="H64" s="11" t="str">
        <f>IF(入力!I49="","",入力!I49)</f>
        <v>旭市立干潟小学校</v>
      </c>
      <c r="I64" s="11">
        <f>IF(入力!G49="","",入力!G49)</f>
        <v>4</v>
      </c>
      <c r="J64" s="11">
        <f>IF(入力!P49="","",入力!P49)</f>
        <v>132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IF(入力!B51="","",入力!B51)</f>
        <v/>
      </c>
      <c r="C65" s="11" t="str">
        <f>IF(入力!C52="","",入力!C52)</f>
        <v/>
      </c>
      <c r="D65" s="11" t="str">
        <f>IF(入力!E52="","",入力!E52)</f>
        <v/>
      </c>
      <c r="E65" s="11" t="str">
        <f>IF(入力!C51="","",入力!C51)</f>
        <v/>
      </c>
      <c r="F65" s="11" t="str">
        <f>IF(入力!E51="","",入力!E51)</f>
        <v/>
      </c>
      <c r="G65" s="11" t="str">
        <f>IF(入力!M51="","",入力!M51)</f>
        <v/>
      </c>
      <c r="H65" s="11" t="str">
        <f>IF(入力!I51="","",入力!I51)</f>
        <v/>
      </c>
      <c r="I65" s="11" t="str">
        <f>IF(入力!G51="","",入力!G51)</f>
        <v/>
      </c>
      <c r="J65" s="11" t="str">
        <f>IF(入力!P51="","",入力!P51)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IF(入力!B53="","",入力!B53)</f>
        <v/>
      </c>
      <c r="C66" s="11" t="str">
        <f>IF(入力!C54="","",入力!C54)</f>
        <v/>
      </c>
      <c r="D66" s="11" t="str">
        <f>IF(入力!E54="","",入力!E54)</f>
        <v/>
      </c>
      <c r="E66" s="11" t="str">
        <f>IF(入力!C53="","",入力!C53)</f>
        <v/>
      </c>
      <c r="F66" s="11" t="str">
        <f>IF(入力!E53="","",入力!E53)</f>
        <v/>
      </c>
      <c r="G66" s="11" t="str">
        <f>IF(入力!M53="","",入力!M53)</f>
        <v/>
      </c>
      <c r="H66" s="11" t="str">
        <f>IF(入力!I53="","",入力!I53)</f>
        <v/>
      </c>
      <c r="I66" s="11" t="str">
        <f>IF(入力!G53="","",入力!G53)</f>
        <v/>
      </c>
      <c r="J66" s="11" t="str">
        <f>IF(入力!P53="","",入力!P53)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9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2016-05-09T15:17:00Z</cp:lastPrinted>
  <dcterms:created xsi:type="dcterms:W3CDTF">2014-04-05T09:56:00Z</dcterms:created>
  <dcterms:modified xsi:type="dcterms:W3CDTF">2025-12-27T09:52:15Z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