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windowWidth="18050" windowHeight="678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<sst xmlns="http://schemas.openxmlformats.org/spreadsheetml/2006/main" count="301" uniqueCount="219">
  <si>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</si>
  <si>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</si>
  <si>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インフィニティズジュニア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</si>
  <si>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</si>
  <si>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</si>
  <si>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</si>
  <si>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</si>
  <si>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</si>
  <si>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</si>
  <si>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</si>
  <si>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Infinity's Jr</t>
  </si>
  <si>
    <t>男女混合</t>
  </si>
  <si>
    <t>千葉県匝瑳市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</si>
  <si>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</si>
  <si>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</si>
  <si>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</si>
  <si>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</si>
  <si>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</si>
  <si>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</si>
  <si>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</si>
  <si>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</si>
  <si>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</si>
  <si>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</si>
  <si>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T10577400</t>
  </si>
  <si>
    <t>総武本</t>
  </si>
  <si>
    <t>八日市場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</si>
  <si>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</si>
  <si>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</si>
  <si>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</si>
  <si>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</si>
  <si>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</si>
  <si>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</si>
  <si>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</si>
  <si>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</si>
  <si>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</si>
  <si>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ネモト</t>
  </si>
  <si>
    <t>ヤスフミ</t>
  </si>
  <si>
    <t>JVA000910996</t>
  </si>
  <si>
    <t>0510651</t>
  </si>
  <si>
    <t>〒</t>
  </si>
  <si>
    <t>289</t>
  </si>
  <si>
    <t>―</t>
  </si>
  <si>
    <t>2503</t>
  </si>
  <si>
    <t>（</t>
  </si>
  <si>
    <t>090</t>
  </si>
  <si>
    <t>）</t>
  </si>
  <si>
    <t>根本</t>
  </si>
  <si>
    <t>康史</t>
  </si>
  <si>
    <t>旭市江ヶ崎1654-52</t>
  </si>
  <si>
    <t>6173</t>
  </si>
  <si>
    <t>0223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</si>
  <si>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1</t>
    </r>
  </si>
  <si>
    <t>ツチヤ</t>
  </si>
  <si>
    <t>ユカ</t>
  </si>
  <si>
    <t>JVA019286617</t>
  </si>
  <si>
    <t>2501</t>
  </si>
  <si>
    <t>土屋</t>
  </si>
  <si>
    <t>由佳</t>
  </si>
  <si>
    <t>旭市新町585-7</t>
  </si>
  <si>
    <t>7732</t>
  </si>
  <si>
    <t>2025</t>
  </si>
  <si>
    <r>
      <rPr>
        <sz val="11"/>
        <color indexed="8"/>
        <rFont val="ＭＳ Ｐゴシック"/>
        <charset val="128"/>
      </rPr>
      <t>コーチ</t>
    </r>
    <r>
      <rPr>
        <sz val="11"/>
        <color rgb="FF000000"/>
        <rFont val="Calibri"/>
        <charset val="134"/>
      </rPr>
      <t>2</t>
    </r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</si>
  <si>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</si>
  <si>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</si>
  <si>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</si>
  <si>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</si>
  <si>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</si>
  <si>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</si>
  <si>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</si>
  <si>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</si>
  <si>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</si>
  <si>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</si>
  <si>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</si>
  <si>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</si>
  <si>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</si>
  <si>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</si>
  <si>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</si>
  <si>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</si>
  <si>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</si>
  <si>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</si>
  <si>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イワイ</t>
  </si>
  <si>
    <t>エイシン</t>
  </si>
  <si>
    <t>匝瑳市立八日市場小学校</t>
  </si>
  <si>
    <t>JVA20522087</t>
  </si>
  <si>
    <t>岩井</t>
  </si>
  <si>
    <t>詠新</t>
  </si>
  <si>
    <t>オガワ</t>
  </si>
  <si>
    <t>タイヨウ</t>
  </si>
  <si>
    <t>匝瑳市立野田小学校</t>
  </si>
  <si>
    <t>JVA023341579</t>
  </si>
  <si>
    <t>小川</t>
  </si>
  <si>
    <t>大陽</t>
  </si>
  <si>
    <t>オカベ</t>
  </si>
  <si>
    <t>ハルキ</t>
  </si>
  <si>
    <t>東庄町立東庄小学校</t>
  </si>
  <si>
    <t>JVA022552518</t>
  </si>
  <si>
    <t>岡部</t>
  </si>
  <si>
    <t>陽輝</t>
  </si>
  <si>
    <t>ノナカ</t>
  </si>
  <si>
    <t>サク</t>
  </si>
  <si>
    <t>JVA020270803</t>
  </si>
  <si>
    <t>野中</t>
  </si>
  <si>
    <t>朔</t>
  </si>
  <si>
    <t>キャプテン</t>
  </si>
  <si>
    <t>アツタ</t>
  </si>
  <si>
    <t>コウキ</t>
  </si>
  <si>
    <t>JVA021457111</t>
  </si>
  <si>
    <t>熱田</t>
  </si>
  <si>
    <t>晃基</t>
  </si>
  <si>
    <t>ナミキ</t>
  </si>
  <si>
    <t>ショウマ</t>
  </si>
  <si>
    <t>旭市立豊畑小学校</t>
  </si>
  <si>
    <t>JVA022552310</t>
  </si>
  <si>
    <t>並木</t>
  </si>
  <si>
    <t>翔夢</t>
  </si>
  <si>
    <t>ハヅキ</t>
  </si>
  <si>
    <t>JVA022416698</t>
  </si>
  <si>
    <t>葉月</t>
  </si>
  <si>
    <t>スズキ</t>
  </si>
  <si>
    <t>リンカ</t>
  </si>
  <si>
    <t>JVA021243400</t>
  </si>
  <si>
    <t>鈴木</t>
  </si>
  <si>
    <t>稟花</t>
  </si>
  <si>
    <t>カワグチ</t>
  </si>
  <si>
    <t>サアヤ</t>
  </si>
  <si>
    <t>旭市立中央小学校</t>
  </si>
  <si>
    <t>JVA020270766</t>
  </si>
  <si>
    <t>川口</t>
  </si>
  <si>
    <t>桜彩</t>
  </si>
  <si>
    <t>アンドウ</t>
  </si>
  <si>
    <t>シュウ</t>
  </si>
  <si>
    <t>匝瑳市立椿海小学校</t>
  </si>
  <si>
    <t>JVA022552327</t>
  </si>
  <si>
    <t>安藤</t>
  </si>
  <si>
    <t>守優</t>
  </si>
  <si>
    <t>オオネ</t>
  </si>
  <si>
    <t>ヒナタ</t>
  </si>
  <si>
    <t>旭市立中和小学校</t>
  </si>
  <si>
    <t>JVA023341586</t>
  </si>
  <si>
    <t>大根</t>
  </si>
  <si>
    <t>愛芽</t>
  </si>
  <si>
    <t>タキノ</t>
  </si>
  <si>
    <t>サヤ</t>
  </si>
  <si>
    <t>旭市立干潟小学校</t>
  </si>
  <si>
    <t>JVA021243424</t>
  </si>
  <si>
    <t>滝野</t>
  </si>
  <si>
    <t>咲陽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</si>
  <si>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</si>
  <si>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</si>
  <si>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「可能性は無限大」をスローガンにチームを立ち上げ、５年目となりました。新人戦での悔しさを今大会にぶつけます！
目指せ決勝大会！！行くぞ！船橋アリーナ！！！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</si>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</sst>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0_ &quot;冊&quot;"/>
    <numFmt numFmtId="179" formatCode="_-&quot;\&quot;* #,##0_-\ ;\-&quot;\&quot;* #,##0_-\ ;_-&quot;\&quot;* &quot;-&quot;??_-\ ;_-@_-"/>
    <numFmt numFmtId="180" formatCode="#,##0_);[Red]\(#,##0\)"/>
  </numFmts>
  <fonts count="47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游ゴシック"/>
      <charset val="128"/>
    </font>
    <font>
      <sz val="16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游ゴシック"/>
      <charset val="128"/>
    </font>
    <font>
      <sz val="12"/>
      <color indexed="8"/>
      <name val="Calibri"/>
      <charset val="134"/>
    </font>
    <font>
      <sz val="11"/>
      <color indexed="8"/>
      <name val="Calibri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34"/>
    </font>
    <font>
      <sz val="8"/>
      <color rgb="FF000000"/>
      <name val="游ゴシック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rgb="FF000000"/>
      <name val="ＭＳ ゴシック"/>
      <charset val="128"/>
    </font>
    <font>
      <sz val="8"/>
      <color rgb="FF000000"/>
      <name val="ＭＳ Ｐゴシック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  <font>
      <sz val="11"/>
      <color rgb="FF000000"/>
      <name val="Calibri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32" fillId="20" borderId="80" applyNumberFormat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179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7" borderId="79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8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8" fillId="14" borderId="84" applyNumberFormat="0" applyAlignment="0" applyProtection="0">
      <alignment vertical="center"/>
    </xf>
    <xf numFmtId="0" fontId="39" fillId="0" borderId="85" applyNumberFormat="0" applyFill="0" applyAlignment="0" applyProtection="0">
      <alignment vertical="center"/>
    </xf>
    <xf numFmtId="0" fontId="40" fillId="0" borderId="85" applyNumberFormat="0" applyFill="0" applyAlignment="0" applyProtection="0">
      <alignment vertical="center"/>
    </xf>
    <xf numFmtId="0" fontId="28" fillId="14" borderId="80" applyNumberFormat="0" applyAlignment="0" applyProtection="0">
      <alignment vertical="center"/>
    </xf>
    <xf numFmtId="0" fontId="31" fillId="0" borderId="8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7" fillId="24" borderId="83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1" fillId="0" borderId="86" applyNumberFormat="0" applyFill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4" borderId="13" xfId="0" applyFont="1" applyFill="1" applyBorder="1" applyAlignment="1">
      <alignment horizontal="center" vertical="center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15" fillId="0" borderId="56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</xf>
    <xf numFmtId="0" fontId="14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6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7" xfId="0" applyFont="1" applyFill="1" applyBorder="1" applyAlignment="1">
      <alignment horizontal="center" vertical="center" shrinkToFit="1"/>
    </xf>
    <xf numFmtId="0" fontId="2" fillId="4" borderId="68" xfId="0" applyFont="1" applyFill="1" applyBorder="1" applyAlignment="1">
      <alignment horizontal="center" vertical="center" shrinkToFit="1"/>
    </xf>
    <xf numFmtId="0" fontId="2" fillId="4" borderId="69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6" fillId="0" borderId="14" xfId="0" applyFont="1" applyBorder="1" applyAlignment="1" applyProtection="1">
      <alignment horizontal="center" vertical="center" shrinkToFit="1"/>
      <protection locked="0"/>
    </xf>
    <xf numFmtId="0" fontId="0" fillId="4" borderId="67" xfId="0" applyFill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7" fillId="5" borderId="47" xfId="0" applyFont="1" applyFill="1" applyBorder="1">
      <alignment vertical="center"/>
    </xf>
    <xf numFmtId="0" fontId="18" fillId="5" borderId="16" xfId="0" applyFont="1" applyFill="1" applyBorder="1" applyAlignment="1">
      <alignment horizontal="center"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5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8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180" fontId="17" fillId="0" borderId="48" xfId="0" applyNumberFormat="1" applyFont="1" applyBorder="1">
      <alignment vertical="center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49" fontId="20" fillId="0" borderId="48" xfId="0" applyNumberFormat="1" applyFont="1" applyBorder="1" applyAlignment="1" applyProtection="1">
      <alignment horizontal="right" vertical="center"/>
      <protection locked="0"/>
    </xf>
    <xf numFmtId="0" fontId="21" fillId="5" borderId="48" xfId="0" applyFont="1" applyFill="1" applyBorder="1">
      <alignment vertical="center"/>
    </xf>
    <xf numFmtId="0" fontId="17" fillId="5" borderId="48" xfId="0" applyFont="1" applyFill="1" applyBorder="1" applyAlignment="1">
      <alignment horizontal="center" vertical="center"/>
    </xf>
    <xf numFmtId="180" fontId="17" fillId="5" borderId="48" xfId="0" applyNumberFormat="1" applyFont="1" applyFill="1" applyBorder="1">
      <alignment vertical="center"/>
    </xf>
    <xf numFmtId="0" fontId="18" fillId="5" borderId="0" xfId="0" applyFont="1" applyFill="1" applyAlignment="1">
      <alignment horizontal="center"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8" fontId="2" fillId="0" borderId="75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6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17" fillId="4" borderId="3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7" fillId="0" borderId="47" xfId="0" applyFont="1" applyBorder="1" applyAlignment="1">
      <alignment horizontal="left" vertical="center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49" fontId="20" fillId="0" borderId="48" xfId="0" applyNumberFormat="1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left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8" fillId="5" borderId="70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8" fontId="2" fillId="0" borderId="71" xfId="0" applyNumberFormat="1" applyFont="1" applyBorder="1" applyAlignment="1" applyProtection="1">
      <alignment horizontal="center" vertical="center"/>
      <protection locked="0"/>
    </xf>
    <xf numFmtId="178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6" borderId="67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77" xfId="0" applyFill="1" applyBorder="1">
      <alignment vertical="center"/>
    </xf>
    <xf numFmtId="0" fontId="17" fillId="0" borderId="57" xfId="0" applyFont="1" applyBorder="1" applyAlignment="1">
      <alignment horizontal="left" vertical="center"/>
    </xf>
    <xf numFmtId="0" fontId="2" fillId="0" borderId="78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>
      <alignment horizontal="left" vertical="center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7" fillId="5" borderId="57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left" vertical="center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71" xfId="0" applyFont="1" applyFill="1" applyBorder="1">
      <alignment vertical="center"/>
    </xf>
    <xf numFmtId="0" fontId="2" fillId="5" borderId="73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12" fillId="0" borderId="14" xfId="0" applyFont="1" applyBorder="1" applyAlignment="1" applyProtection="1" quotePrefix="1">
      <alignment horizontal="center" vertical="center"/>
      <protection locked="0"/>
    </xf>
    <xf numFmtId="0" fontId="6" fillId="0" borderId="47" xfId="0" applyFont="1" applyBorder="1" applyAlignment="1" applyProtection="1" quotePrefix="1">
      <alignment horizontal="center" vertical="center"/>
      <protection locked="0"/>
    </xf>
    <xf numFmtId="0" fontId="6" fillId="0" borderId="48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180" y="6156960"/>
          <a:ext cx="11493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180" y="7978775"/>
          <a:ext cx="11493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30235" y="1156335"/>
          <a:ext cx="22034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44735" y="1156335"/>
          <a:ext cx="21082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6100" y="4964430"/>
          <a:ext cx="18986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3530" y="4964430"/>
          <a:ext cx="18034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2677795" y="1501140"/>
          <a:ext cx="5356225" cy="409511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8"/>
  <sheetViews>
    <sheetView showGridLines="0" tabSelected="1" view="pageBreakPreview" zoomScaleNormal="100" zoomScaleSheetLayoutView="100" topLeftCell="A25" workbookViewId="0">
      <selection activeCell="E38" sqref="E38:F38"/>
    </sheetView>
  </sheetViews>
  <sheetFormatPr defaultColWidth="9" defaultRowHeight="14.5"/>
  <cols>
    <col min="1" max="2" width="6.11818181818182" style="34" customWidth="1"/>
    <col min="3" max="6" width="7.35454545454545" style="34" customWidth="1"/>
    <col min="7" max="15" width="6.11818181818182" style="34" customWidth="1"/>
    <col min="16" max="45" width="1.64545454545455" customWidth="1"/>
    <col min="46" max="46" width="5.88181818181818" style="34" customWidth="1"/>
    <col min="47" max="47" width="20.1181818181818" style="34" customWidth="1"/>
    <col min="48" max="48" width="9.23636363636364" style="34" customWidth="1"/>
    <col min="49" max="49" width="12" style="34" customWidth="1"/>
    <col min="50" max="50" width="12.1181818181818" style="34" customWidth="1"/>
    <col min="51" max="51" width="11.3545454545455" style="34" customWidth="1"/>
    <col min="52" max="52" width="6.64545454545455" style="34" customWidth="1"/>
    <col min="53" max="16384" width="9" style="34"/>
  </cols>
  <sheetData>
    <row r="1" ht="28.75" spans="1:4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</row>
    <row r="2" ht="14.45" customHeight="1" spans="1:50">
      <c r="A2" s="37" t="s">
        <v>1</v>
      </c>
      <c r="B2" s="38"/>
      <c r="C2" s="39" t="s">
        <v>2</v>
      </c>
      <c r="D2" s="40"/>
      <c r="E2" s="40"/>
      <c r="F2" s="40"/>
      <c r="G2" s="40"/>
      <c r="H2" s="40"/>
      <c r="I2" s="119"/>
      <c r="J2" s="120" t="s">
        <v>3</v>
      </c>
      <c r="K2" s="121"/>
      <c r="L2" s="121"/>
      <c r="M2" s="121"/>
      <c r="N2" s="121"/>
      <c r="O2" s="122"/>
      <c r="P2" s="120" t="s">
        <v>4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48" t="s">
        <v>5</v>
      </c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20"/>
      <c r="AT2" s="216"/>
      <c r="AV2" s="217" t="s">
        <v>6</v>
      </c>
      <c r="AW2" t="s">
        <v>7</v>
      </c>
      <c r="AX2" t="s">
        <v>8</v>
      </c>
    </row>
    <row r="3" ht="24" customHeight="1" spans="1:51">
      <c r="A3" s="41" t="s">
        <v>9</v>
      </c>
      <c r="B3" s="42"/>
      <c r="C3" s="43" t="s">
        <v>10</v>
      </c>
      <c r="D3" s="44"/>
      <c r="E3" s="44"/>
      <c r="F3" s="44"/>
      <c r="G3" s="44"/>
      <c r="H3" s="44"/>
      <c r="I3" s="123"/>
      <c r="J3" s="124" t="s">
        <v>11</v>
      </c>
      <c r="K3" s="125"/>
      <c r="L3" s="125"/>
      <c r="M3" s="125"/>
      <c r="N3" s="125"/>
      <c r="O3" s="126"/>
      <c r="P3" s="127" t="s">
        <v>12</v>
      </c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87" t="s">
        <v>13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218"/>
      <c r="AT3" s="219"/>
      <c r="AV3" s="217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45" t="s">
        <v>18</v>
      </c>
      <c r="B4" s="46"/>
      <c r="C4" s="47"/>
      <c r="D4" s="48"/>
      <c r="E4" s="48"/>
      <c r="F4" s="48"/>
      <c r="G4" s="48"/>
      <c r="H4" s="48"/>
      <c r="I4" s="128"/>
      <c r="J4" s="129" t="s">
        <v>19</v>
      </c>
      <c r="K4" s="130"/>
      <c r="L4" s="130"/>
      <c r="M4" s="130"/>
      <c r="N4" s="130"/>
      <c r="O4" s="131"/>
      <c r="P4" s="132" t="s">
        <v>20</v>
      </c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6"/>
      <c r="AT4" s="219"/>
      <c r="AV4" s="217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49" t="s">
        <v>22</v>
      </c>
      <c r="B5" s="50"/>
      <c r="C5" s="51" t="s">
        <v>23</v>
      </c>
      <c r="D5" s="52"/>
      <c r="E5" s="52"/>
      <c r="F5" s="52"/>
      <c r="G5" s="52"/>
      <c r="H5" s="52"/>
      <c r="I5" s="133"/>
      <c r="J5" s="134" t="s">
        <v>23</v>
      </c>
      <c r="K5" s="134"/>
      <c r="L5" s="134"/>
      <c r="M5" s="134"/>
      <c r="N5" s="134"/>
      <c r="O5" s="134"/>
      <c r="P5" s="135" t="s">
        <v>24</v>
      </c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35" t="s">
        <v>25</v>
      </c>
      <c r="AF5" s="160"/>
      <c r="AG5" s="160"/>
      <c r="AH5" s="160"/>
      <c r="AI5" s="160"/>
      <c r="AJ5" s="160"/>
      <c r="AK5" s="197"/>
      <c r="AL5" s="197"/>
      <c r="AM5" s="197"/>
      <c r="AN5" s="197"/>
      <c r="AO5" s="197"/>
      <c r="AP5" s="197"/>
      <c r="AQ5" s="197"/>
      <c r="AR5" s="197"/>
      <c r="AS5" s="220"/>
      <c r="AT5" s="219"/>
      <c r="AV5" s="217" t="s">
        <v>11</v>
      </c>
      <c r="AW5" t="s">
        <v>13</v>
      </c>
    </row>
    <row r="6" ht="22.5" customHeight="1" spans="1:46">
      <c r="A6" s="53" t="s">
        <v>26</v>
      </c>
      <c r="B6" s="54"/>
      <c r="C6" s="55" t="s">
        <v>27</v>
      </c>
      <c r="D6" s="56"/>
      <c r="E6" s="57" t="s">
        <v>28</v>
      </c>
      <c r="F6" s="58"/>
      <c r="G6" s="59" t="s">
        <v>29</v>
      </c>
      <c r="H6" s="59"/>
      <c r="I6" s="59"/>
      <c r="J6" s="59" t="s">
        <v>30</v>
      </c>
      <c r="K6" s="59"/>
      <c r="L6" s="59"/>
      <c r="M6" s="59" t="s">
        <v>31</v>
      </c>
      <c r="N6" s="59"/>
      <c r="O6" s="59"/>
      <c r="P6" s="136" t="s">
        <v>32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98" t="s">
        <v>33</v>
      </c>
      <c r="AL6" s="198"/>
      <c r="AM6" s="198"/>
      <c r="AN6" s="198"/>
      <c r="AO6" s="198"/>
      <c r="AP6" s="198"/>
      <c r="AQ6" s="198"/>
      <c r="AR6" s="198"/>
      <c r="AS6" s="198"/>
      <c r="AT6" s="221" t="s">
        <v>34</v>
      </c>
    </row>
    <row r="7" ht="13.5" customHeight="1" spans="1:46">
      <c r="A7" s="53"/>
      <c r="B7" s="54"/>
      <c r="C7" s="60" t="s">
        <v>35</v>
      </c>
      <c r="D7" s="61"/>
      <c r="E7" s="62" t="s">
        <v>36</v>
      </c>
      <c r="F7" s="63"/>
      <c r="G7" s="64" t="s">
        <v>37</v>
      </c>
      <c r="H7" s="64"/>
      <c r="I7" s="64"/>
      <c r="J7" s="64"/>
      <c r="K7" s="64"/>
      <c r="L7" s="64"/>
      <c r="M7" s="234" t="s">
        <v>38</v>
      </c>
      <c r="N7" s="64"/>
      <c r="O7" s="64"/>
      <c r="P7" s="137" t="s">
        <v>39</v>
      </c>
      <c r="Q7" s="162"/>
      <c r="R7" s="163" t="s">
        <v>40</v>
      </c>
      <c r="S7" s="163"/>
      <c r="T7" s="163"/>
      <c r="U7" s="163"/>
      <c r="V7" s="164" t="s">
        <v>41</v>
      </c>
      <c r="W7" s="165" t="s">
        <v>42</v>
      </c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99" t="s">
        <v>43</v>
      </c>
      <c r="AL7" s="200" t="s">
        <v>44</v>
      </c>
      <c r="AM7" s="200"/>
      <c r="AN7" s="200"/>
      <c r="AO7" s="200"/>
      <c r="AP7" s="200"/>
      <c r="AQ7" s="200"/>
      <c r="AR7" s="200"/>
      <c r="AS7" s="222" t="s">
        <v>45</v>
      </c>
      <c r="AT7" s="223">
        <v>38</v>
      </c>
    </row>
    <row r="8" ht="18" customHeight="1" spans="1:46">
      <c r="A8" s="53"/>
      <c r="B8" s="54"/>
      <c r="C8" s="65" t="s">
        <v>46</v>
      </c>
      <c r="D8" s="66"/>
      <c r="E8" s="67" t="s">
        <v>47</v>
      </c>
      <c r="F8" s="68"/>
      <c r="G8" s="64"/>
      <c r="H8" s="64"/>
      <c r="I8" s="64"/>
      <c r="J8" s="64"/>
      <c r="K8" s="64"/>
      <c r="L8" s="64"/>
      <c r="M8" s="64"/>
      <c r="N8" s="64"/>
      <c r="O8" s="64"/>
      <c r="P8" s="138" t="s">
        <v>48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201" t="s">
        <v>49</v>
      </c>
      <c r="AL8" s="202"/>
      <c r="AM8" s="202"/>
      <c r="AN8" s="202"/>
      <c r="AO8" s="224" t="s">
        <v>41</v>
      </c>
      <c r="AP8" s="202" t="s">
        <v>50</v>
      </c>
      <c r="AQ8" s="202"/>
      <c r="AR8" s="202"/>
      <c r="AS8" s="225"/>
      <c r="AT8" s="223"/>
    </row>
    <row r="9" ht="14.45" customHeight="1" spans="1:46">
      <c r="A9" s="69" t="s">
        <v>51</v>
      </c>
      <c r="B9" s="54"/>
      <c r="C9" s="60" t="s">
        <v>52</v>
      </c>
      <c r="D9" s="61"/>
      <c r="E9" s="62" t="s">
        <v>53</v>
      </c>
      <c r="F9" s="63"/>
      <c r="G9" s="64" t="s">
        <v>54</v>
      </c>
      <c r="H9" s="64"/>
      <c r="I9" s="64"/>
      <c r="J9" s="64"/>
      <c r="K9" s="64"/>
      <c r="L9" s="64"/>
      <c r="M9" s="64"/>
      <c r="N9" s="64"/>
      <c r="O9" s="64"/>
      <c r="P9" s="137" t="s">
        <v>39</v>
      </c>
      <c r="Q9" s="162"/>
      <c r="R9" s="163" t="s">
        <v>40</v>
      </c>
      <c r="S9" s="163"/>
      <c r="T9" s="163"/>
      <c r="U9" s="163"/>
      <c r="V9" s="164" t="s">
        <v>41</v>
      </c>
      <c r="W9" s="165" t="s">
        <v>55</v>
      </c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203"/>
      <c r="AK9" s="199" t="s">
        <v>43</v>
      </c>
      <c r="AL9" s="200" t="s">
        <v>44</v>
      </c>
      <c r="AM9" s="200"/>
      <c r="AN9" s="200"/>
      <c r="AO9" s="200"/>
      <c r="AP9" s="200"/>
      <c r="AQ9" s="200"/>
      <c r="AR9" s="200"/>
      <c r="AS9" s="222" t="s">
        <v>45</v>
      </c>
      <c r="AT9" s="226">
        <v>39</v>
      </c>
    </row>
    <row r="10" ht="18" customHeight="1" spans="1:46">
      <c r="A10" s="53"/>
      <c r="B10" s="54"/>
      <c r="C10" s="65" t="s">
        <v>56</v>
      </c>
      <c r="D10" s="66"/>
      <c r="E10" s="67" t="s">
        <v>57</v>
      </c>
      <c r="F10" s="68"/>
      <c r="G10" s="64"/>
      <c r="H10" s="64"/>
      <c r="I10" s="64"/>
      <c r="J10" s="64"/>
      <c r="K10" s="64"/>
      <c r="L10" s="64"/>
      <c r="M10" s="64"/>
      <c r="N10" s="64"/>
      <c r="O10" s="64"/>
      <c r="P10" s="138" t="s">
        <v>58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204"/>
      <c r="AK10" s="201" t="s">
        <v>59</v>
      </c>
      <c r="AL10" s="202"/>
      <c r="AM10" s="202"/>
      <c r="AN10" s="202"/>
      <c r="AO10" s="224" t="s">
        <v>41</v>
      </c>
      <c r="AP10" s="202" t="s">
        <v>60</v>
      </c>
      <c r="AQ10" s="202"/>
      <c r="AR10" s="202"/>
      <c r="AS10" s="225"/>
      <c r="AT10" s="226"/>
    </row>
    <row r="11" ht="14.45" customHeight="1" spans="1:46">
      <c r="A11" s="69" t="s">
        <v>61</v>
      </c>
      <c r="B11" s="54"/>
      <c r="C11" s="70"/>
      <c r="D11" s="61"/>
      <c r="E11" s="71"/>
      <c r="F11" s="63"/>
      <c r="G11" s="64"/>
      <c r="H11" s="64"/>
      <c r="I11" s="64"/>
      <c r="J11" s="64"/>
      <c r="K11" s="64"/>
      <c r="L11" s="64"/>
      <c r="M11" s="64"/>
      <c r="N11" s="64"/>
      <c r="O11" s="64"/>
      <c r="P11" s="137" t="s">
        <v>39</v>
      </c>
      <c r="Q11" s="162"/>
      <c r="R11" s="167"/>
      <c r="S11" s="163"/>
      <c r="T11" s="163"/>
      <c r="U11" s="163"/>
      <c r="V11" s="164" t="s">
        <v>41</v>
      </c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203"/>
      <c r="AK11" s="199" t="s">
        <v>43</v>
      </c>
      <c r="AL11" s="205"/>
      <c r="AM11" s="200"/>
      <c r="AN11" s="200"/>
      <c r="AO11" s="200"/>
      <c r="AP11" s="200"/>
      <c r="AQ11" s="200"/>
      <c r="AR11" s="200"/>
      <c r="AS11" s="222" t="s">
        <v>45</v>
      </c>
      <c r="AT11" s="226"/>
    </row>
    <row r="12" ht="18" customHeight="1" spans="1:46">
      <c r="A12" s="53"/>
      <c r="B12" s="54"/>
      <c r="C12" s="72"/>
      <c r="D12" s="66"/>
      <c r="E12" s="73"/>
      <c r="F12" s="68"/>
      <c r="G12" s="64"/>
      <c r="H12" s="64"/>
      <c r="I12" s="64"/>
      <c r="J12" s="64"/>
      <c r="K12" s="64"/>
      <c r="L12" s="64"/>
      <c r="M12" s="64"/>
      <c r="N12" s="64"/>
      <c r="O12" s="64"/>
      <c r="P12" s="138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204"/>
      <c r="AK12" s="201"/>
      <c r="AL12" s="202"/>
      <c r="AM12" s="202"/>
      <c r="AN12" s="202"/>
      <c r="AO12" s="224" t="s">
        <v>41</v>
      </c>
      <c r="AP12" s="202"/>
      <c r="AQ12" s="202"/>
      <c r="AR12" s="202"/>
      <c r="AS12" s="225"/>
      <c r="AT12" s="226"/>
    </row>
    <row r="13" ht="14.45" customHeight="1" spans="1:46">
      <c r="A13" s="53" t="s">
        <v>62</v>
      </c>
      <c r="B13" s="54"/>
      <c r="C13" s="60"/>
      <c r="D13" s="61"/>
      <c r="E13" s="62"/>
      <c r="F13" s="63"/>
      <c r="G13" s="64"/>
      <c r="H13" s="64"/>
      <c r="I13" s="64"/>
      <c r="J13" s="64"/>
      <c r="K13" s="64"/>
      <c r="L13" s="64"/>
      <c r="M13" s="64"/>
      <c r="N13" s="64"/>
      <c r="O13" s="64"/>
      <c r="P13" s="137" t="s">
        <v>39</v>
      </c>
      <c r="Q13" s="162"/>
      <c r="R13" s="163"/>
      <c r="S13" s="163"/>
      <c r="T13" s="163"/>
      <c r="U13" s="163"/>
      <c r="V13" s="164" t="s">
        <v>41</v>
      </c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203"/>
      <c r="AK13" s="199" t="s">
        <v>43</v>
      </c>
      <c r="AL13" s="200"/>
      <c r="AM13" s="200"/>
      <c r="AN13" s="200"/>
      <c r="AO13" s="200"/>
      <c r="AP13" s="200"/>
      <c r="AQ13" s="200"/>
      <c r="AR13" s="200"/>
      <c r="AS13" s="222" t="s">
        <v>45</v>
      </c>
      <c r="AT13" s="226"/>
    </row>
    <row r="14" ht="18" customHeight="1" spans="1:46">
      <c r="A14" s="53"/>
      <c r="B14" s="54"/>
      <c r="C14" s="65"/>
      <c r="D14" s="66"/>
      <c r="E14" s="67"/>
      <c r="F14" s="68"/>
      <c r="G14" s="64"/>
      <c r="H14" s="64"/>
      <c r="I14" s="64"/>
      <c r="J14" s="64"/>
      <c r="K14" s="64"/>
      <c r="L14" s="64"/>
      <c r="M14" s="64"/>
      <c r="N14" s="64"/>
      <c r="O14" s="64"/>
      <c r="P14" s="138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204"/>
      <c r="AK14" s="201"/>
      <c r="AL14" s="202"/>
      <c r="AM14" s="202"/>
      <c r="AN14" s="202"/>
      <c r="AO14" s="224" t="s">
        <v>41</v>
      </c>
      <c r="AP14" s="202"/>
      <c r="AQ14" s="202"/>
      <c r="AR14" s="202"/>
      <c r="AS14" s="225"/>
      <c r="AT14" s="226"/>
    </row>
    <row r="15" ht="15" customHeight="1" spans="1:46">
      <c r="A15" s="53" t="s">
        <v>63</v>
      </c>
      <c r="B15" s="54"/>
      <c r="C15" s="60"/>
      <c r="D15" s="61"/>
      <c r="E15" s="62"/>
      <c r="F15" s="63"/>
      <c r="G15" s="74"/>
      <c r="H15" s="74"/>
      <c r="I15" s="74"/>
      <c r="J15" s="74"/>
      <c r="K15" s="74"/>
      <c r="L15" s="74"/>
      <c r="M15" s="74"/>
      <c r="N15" s="74"/>
      <c r="O15" s="74"/>
      <c r="P15" s="139"/>
      <c r="Q15" s="168"/>
      <c r="R15" s="169"/>
      <c r="S15" s="169"/>
      <c r="T15" s="169"/>
      <c r="U15" s="169"/>
      <c r="V15" s="170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206"/>
      <c r="AK15" s="207"/>
      <c r="AL15" s="208"/>
      <c r="AM15" s="208"/>
      <c r="AN15" s="208"/>
      <c r="AO15" s="208"/>
      <c r="AP15" s="208"/>
      <c r="AQ15" s="208"/>
      <c r="AR15" s="208"/>
      <c r="AS15" s="227"/>
      <c r="AT15" s="228"/>
    </row>
    <row r="16" ht="18" customHeight="1" spans="1:46">
      <c r="A16" s="53"/>
      <c r="B16" s="54"/>
      <c r="C16" s="65"/>
      <c r="D16" s="66"/>
      <c r="E16" s="67"/>
      <c r="F16" s="68"/>
      <c r="G16" s="74"/>
      <c r="H16" s="74"/>
      <c r="I16" s="74"/>
      <c r="J16" s="74"/>
      <c r="K16" s="74"/>
      <c r="L16" s="74"/>
      <c r="M16" s="74"/>
      <c r="N16" s="74"/>
      <c r="O16" s="74"/>
      <c r="P16" s="14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209"/>
      <c r="AK16" s="210"/>
      <c r="AL16" s="211"/>
      <c r="AM16" s="211"/>
      <c r="AN16" s="211"/>
      <c r="AO16" s="229"/>
      <c r="AP16" s="211"/>
      <c r="AQ16" s="211"/>
      <c r="AR16" s="211"/>
      <c r="AS16" s="230"/>
      <c r="AT16" s="228"/>
    </row>
    <row r="17" ht="15" customHeight="1" spans="1:46">
      <c r="A17" s="75" t="s">
        <v>64</v>
      </c>
      <c r="B17" s="54"/>
      <c r="C17" s="60" t="s">
        <v>35</v>
      </c>
      <c r="D17" s="61"/>
      <c r="E17" s="62" t="s">
        <v>36</v>
      </c>
      <c r="F17" s="63"/>
      <c r="G17" s="74"/>
      <c r="H17" s="74"/>
      <c r="I17" s="74"/>
      <c r="J17" s="74"/>
      <c r="K17" s="74"/>
      <c r="L17" s="74"/>
      <c r="M17" s="74"/>
      <c r="N17" s="74"/>
      <c r="O17" s="74"/>
      <c r="P17" s="137" t="s">
        <v>39</v>
      </c>
      <c r="Q17" s="162"/>
      <c r="R17" s="163" t="s">
        <v>40</v>
      </c>
      <c r="S17" s="163"/>
      <c r="T17" s="163"/>
      <c r="U17" s="163"/>
      <c r="V17" s="164" t="s">
        <v>41</v>
      </c>
      <c r="W17" s="165" t="s">
        <v>42</v>
      </c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203"/>
      <c r="AK17" s="199" t="s">
        <v>43</v>
      </c>
      <c r="AL17" s="200" t="s">
        <v>44</v>
      </c>
      <c r="AM17" s="200"/>
      <c r="AN17" s="200"/>
      <c r="AO17" s="200"/>
      <c r="AP17" s="200"/>
      <c r="AQ17" s="200"/>
      <c r="AR17" s="200"/>
      <c r="AS17" s="222" t="s">
        <v>45</v>
      </c>
      <c r="AT17" s="226">
        <v>38</v>
      </c>
    </row>
    <row r="18" ht="18" customHeight="1" spans="1:46">
      <c r="A18" s="53"/>
      <c r="B18" s="54"/>
      <c r="C18" s="65" t="s">
        <v>46</v>
      </c>
      <c r="D18" s="66"/>
      <c r="E18" s="67" t="s">
        <v>47</v>
      </c>
      <c r="F18" s="68"/>
      <c r="G18" s="74"/>
      <c r="H18" s="74"/>
      <c r="I18" s="74"/>
      <c r="J18" s="74"/>
      <c r="K18" s="74"/>
      <c r="L18" s="74"/>
      <c r="M18" s="74"/>
      <c r="N18" s="74"/>
      <c r="O18" s="74"/>
      <c r="P18" s="138" t="s">
        <v>48</v>
      </c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204"/>
      <c r="AK18" s="201" t="s">
        <v>49</v>
      </c>
      <c r="AL18" s="202"/>
      <c r="AM18" s="202"/>
      <c r="AN18" s="202"/>
      <c r="AO18" s="224" t="s">
        <v>41</v>
      </c>
      <c r="AP18" s="202" t="s">
        <v>50</v>
      </c>
      <c r="AQ18" s="202"/>
      <c r="AR18" s="202"/>
      <c r="AS18" s="225"/>
      <c r="AT18" s="226"/>
    </row>
    <row r="19" spans="1:46">
      <c r="A19" s="53" t="s">
        <v>65</v>
      </c>
      <c r="B19" s="54"/>
      <c r="C19" s="76" t="str">
        <f>IF(P18="","",P18)</f>
        <v>旭市江ヶ崎1654-52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41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231"/>
    </row>
    <row r="20" spans="1:46">
      <c r="A20" s="53"/>
      <c r="B20" s="54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42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232"/>
    </row>
    <row r="21" ht="14.45" customHeight="1" spans="1:46">
      <c r="A21" s="53" t="s">
        <v>66</v>
      </c>
      <c r="B21" s="54"/>
      <c r="C21" s="76" t="str">
        <f>IF(AL17="","",AL17&amp;"-"&amp;AK18&amp;"-"&amp;AP18)</f>
        <v>090-6173-0223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142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232"/>
    </row>
    <row r="22" ht="14.45" customHeight="1" spans="1:46">
      <c r="A22" s="53"/>
      <c r="B22" s="54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142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232"/>
    </row>
    <row r="23" ht="14.45" customHeight="1" spans="1:46">
      <c r="A23" s="53" t="s">
        <v>67</v>
      </c>
      <c r="B23" s="54"/>
      <c r="C23" s="235" t="s">
        <v>44</v>
      </c>
      <c r="D23" s="78"/>
      <c r="E23" s="78">
        <v>6173</v>
      </c>
      <c r="F23" s="78"/>
      <c r="G23" s="236" t="s">
        <v>50</v>
      </c>
      <c r="H23" s="78"/>
      <c r="I23" s="143"/>
      <c r="J23" s="143"/>
      <c r="K23" s="143"/>
      <c r="L23" s="143"/>
      <c r="M23" s="143"/>
      <c r="N23" s="143"/>
      <c r="O23" s="144"/>
      <c r="P23" s="142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O23" s="173"/>
      <c r="AP23" s="173"/>
      <c r="AQ23" s="173"/>
      <c r="AR23" s="173"/>
      <c r="AS23" s="173"/>
      <c r="AT23" s="232"/>
    </row>
    <row r="24" ht="14.45" customHeight="1" spans="1:46">
      <c r="A24" s="79"/>
      <c r="B24" s="80"/>
      <c r="C24" s="81"/>
      <c r="D24" s="82"/>
      <c r="E24" s="82"/>
      <c r="F24" s="82"/>
      <c r="G24" s="82"/>
      <c r="H24" s="82"/>
      <c r="I24" s="145"/>
      <c r="J24" s="145"/>
      <c r="K24" s="145"/>
      <c r="L24" s="145"/>
      <c r="M24" s="145"/>
      <c r="N24" s="145"/>
      <c r="O24" s="146"/>
      <c r="P24" s="147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233"/>
    </row>
    <row r="25" ht="14.1" customHeight="1" spans="1:45">
      <c r="A25" s="83" t="s">
        <v>68</v>
      </c>
      <c r="B25" s="84" t="s">
        <v>69</v>
      </c>
      <c r="C25" s="85" t="s">
        <v>70</v>
      </c>
      <c r="D25" s="86"/>
      <c r="E25" s="87" t="s">
        <v>71</v>
      </c>
      <c r="F25" s="88"/>
      <c r="G25" s="84" t="s">
        <v>72</v>
      </c>
      <c r="H25" s="84"/>
      <c r="I25" s="84" t="s">
        <v>73</v>
      </c>
      <c r="J25" s="84"/>
      <c r="K25" s="84"/>
      <c r="L25" s="84"/>
      <c r="M25" s="84" t="s">
        <v>74</v>
      </c>
      <c r="N25" s="84"/>
      <c r="O25" s="84"/>
      <c r="P25" s="148" t="s">
        <v>75</v>
      </c>
      <c r="Q25" s="84"/>
      <c r="R25" s="84"/>
      <c r="S25" s="84"/>
      <c r="T25" s="175"/>
      <c r="U25" s="176"/>
      <c r="V25" s="176"/>
      <c r="W25" s="176"/>
      <c r="X25" s="176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</row>
    <row r="26" ht="14.1" customHeight="1" spans="1:45">
      <c r="A26" s="89"/>
      <c r="B26" s="54"/>
      <c r="C26" s="90" t="s">
        <v>76</v>
      </c>
      <c r="D26" s="91"/>
      <c r="E26" s="92" t="s">
        <v>77</v>
      </c>
      <c r="F26" s="9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177"/>
      <c r="U26" s="34"/>
      <c r="V26" s="34"/>
      <c r="W26" s="34"/>
      <c r="X26" s="34"/>
      <c r="Y26" s="188" t="s">
        <v>78</v>
      </c>
      <c r="Z26" s="158"/>
      <c r="AA26" s="158"/>
      <c r="AB26" s="158"/>
      <c r="AC26" s="158"/>
      <c r="AD26" s="158"/>
      <c r="AE26" s="158"/>
      <c r="AF26" s="158"/>
      <c r="AG26" s="212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</row>
    <row r="27" ht="15.95" customHeight="1" spans="1:45">
      <c r="A27" s="94">
        <v>1</v>
      </c>
      <c r="B27" s="95" t="s">
        <v>79</v>
      </c>
      <c r="C27" s="60" t="s">
        <v>80</v>
      </c>
      <c r="D27" s="61"/>
      <c r="E27" s="62" t="s">
        <v>81</v>
      </c>
      <c r="F27" s="63"/>
      <c r="G27" s="96">
        <v>6</v>
      </c>
      <c r="H27" s="97"/>
      <c r="I27" s="96" t="s">
        <v>82</v>
      </c>
      <c r="J27" s="149"/>
      <c r="K27" s="149"/>
      <c r="L27" s="97"/>
      <c r="M27" s="150" t="s">
        <v>83</v>
      </c>
      <c r="N27" s="149"/>
      <c r="O27" s="97"/>
      <c r="P27" s="150">
        <v>147</v>
      </c>
      <c r="Q27" s="149"/>
      <c r="R27" s="149"/>
      <c r="S27" s="149"/>
      <c r="T27" s="178"/>
      <c r="U27" s="34"/>
      <c r="V27" s="34"/>
      <c r="W27" s="34"/>
      <c r="X27" s="34"/>
      <c r="Y27" s="189">
        <v>14</v>
      </c>
      <c r="Z27" s="190"/>
      <c r="AA27" s="190"/>
      <c r="AB27" s="190"/>
      <c r="AC27" s="190"/>
      <c r="AD27" s="190"/>
      <c r="AE27" s="190"/>
      <c r="AF27" s="190"/>
      <c r="AG27" s="213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</row>
    <row r="28" ht="20.1" customHeight="1" spans="1:45">
      <c r="A28" s="98"/>
      <c r="B28" s="99"/>
      <c r="C28" s="65" t="s">
        <v>84</v>
      </c>
      <c r="D28" s="66"/>
      <c r="E28" s="67" t="s">
        <v>85</v>
      </c>
      <c r="F28" s="68"/>
      <c r="G28" s="100"/>
      <c r="H28" s="101"/>
      <c r="I28" s="100"/>
      <c r="J28" s="151"/>
      <c r="K28" s="151"/>
      <c r="L28" s="101"/>
      <c r="M28" s="100"/>
      <c r="N28" s="151"/>
      <c r="O28" s="101"/>
      <c r="P28" s="100"/>
      <c r="Q28" s="151"/>
      <c r="R28" s="151"/>
      <c r="S28" s="151"/>
      <c r="T28" s="179"/>
      <c r="U28" s="34"/>
      <c r="V28" s="34"/>
      <c r="W28" s="34"/>
      <c r="X28" s="34"/>
      <c r="Y28" s="191"/>
      <c r="Z28" s="192"/>
      <c r="AA28" s="192"/>
      <c r="AB28" s="192"/>
      <c r="AC28" s="192"/>
      <c r="AD28" s="192"/>
      <c r="AE28" s="192"/>
      <c r="AF28" s="192"/>
      <c r="AG28" s="21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</row>
    <row r="29" ht="15.95" customHeight="1" spans="1:45">
      <c r="A29" s="94">
        <v>2</v>
      </c>
      <c r="B29" s="102">
        <v>2</v>
      </c>
      <c r="C29" s="60" t="s">
        <v>86</v>
      </c>
      <c r="D29" s="61"/>
      <c r="E29" s="62" t="s">
        <v>87</v>
      </c>
      <c r="F29" s="63"/>
      <c r="G29" s="96">
        <v>6</v>
      </c>
      <c r="H29" s="97"/>
      <c r="I29" s="96" t="s">
        <v>88</v>
      </c>
      <c r="J29" s="149"/>
      <c r="K29" s="149"/>
      <c r="L29" s="97"/>
      <c r="M29" s="150" t="s">
        <v>89</v>
      </c>
      <c r="N29" s="149"/>
      <c r="O29" s="97"/>
      <c r="P29" s="150">
        <v>170</v>
      </c>
      <c r="Q29" s="149"/>
      <c r="R29" s="149"/>
      <c r="S29" s="149"/>
      <c r="T29" s="178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</row>
    <row r="30" ht="20.1" customHeight="1" spans="1:45">
      <c r="A30" s="98"/>
      <c r="B30" s="99"/>
      <c r="C30" s="65" t="s">
        <v>90</v>
      </c>
      <c r="D30" s="66"/>
      <c r="E30" s="67" t="s">
        <v>91</v>
      </c>
      <c r="F30" s="68"/>
      <c r="G30" s="100"/>
      <c r="H30" s="101"/>
      <c r="I30" s="100"/>
      <c r="J30" s="151"/>
      <c r="K30" s="151"/>
      <c r="L30" s="101"/>
      <c r="M30" s="100"/>
      <c r="N30" s="151"/>
      <c r="O30" s="101"/>
      <c r="P30" s="100"/>
      <c r="Q30" s="151"/>
      <c r="R30" s="151"/>
      <c r="S30" s="151"/>
      <c r="T30" s="179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</row>
    <row r="31" ht="15.95" customHeight="1" spans="1:45">
      <c r="A31" s="94">
        <v>3</v>
      </c>
      <c r="B31" s="102">
        <v>3</v>
      </c>
      <c r="C31" s="60" t="s">
        <v>92</v>
      </c>
      <c r="D31" s="61"/>
      <c r="E31" s="62" t="s">
        <v>93</v>
      </c>
      <c r="F31" s="63"/>
      <c r="G31" s="96">
        <v>6</v>
      </c>
      <c r="H31" s="97"/>
      <c r="I31" s="96" t="s">
        <v>94</v>
      </c>
      <c r="J31" s="149"/>
      <c r="K31" s="149"/>
      <c r="L31" s="97"/>
      <c r="M31" s="150" t="s">
        <v>95</v>
      </c>
      <c r="N31" s="149"/>
      <c r="O31" s="97"/>
      <c r="P31" s="150">
        <v>144</v>
      </c>
      <c r="Q31" s="149"/>
      <c r="R31" s="149"/>
      <c r="S31" s="149"/>
      <c r="T31" s="178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</row>
    <row r="32" ht="20.1" customHeight="1" spans="1:45">
      <c r="A32" s="98"/>
      <c r="B32" s="99"/>
      <c r="C32" s="65" t="s">
        <v>96</v>
      </c>
      <c r="D32" s="66"/>
      <c r="E32" s="67" t="s">
        <v>97</v>
      </c>
      <c r="F32" s="68"/>
      <c r="G32" s="100"/>
      <c r="H32" s="101"/>
      <c r="I32" s="100"/>
      <c r="J32" s="151"/>
      <c r="K32" s="151"/>
      <c r="L32" s="101"/>
      <c r="M32" s="100"/>
      <c r="N32" s="151"/>
      <c r="O32" s="101"/>
      <c r="P32" s="100"/>
      <c r="Q32" s="151"/>
      <c r="R32" s="151"/>
      <c r="S32" s="151"/>
      <c r="T32" s="179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</row>
    <row r="33" ht="15.95" customHeight="1" spans="1:45">
      <c r="A33" s="94">
        <v>4</v>
      </c>
      <c r="B33" s="102">
        <v>4</v>
      </c>
      <c r="C33" s="60" t="s">
        <v>98</v>
      </c>
      <c r="D33" s="61"/>
      <c r="E33" s="62" t="s">
        <v>99</v>
      </c>
      <c r="F33" s="63"/>
      <c r="G33" s="96">
        <v>6</v>
      </c>
      <c r="H33" s="97"/>
      <c r="I33" s="96" t="s">
        <v>88</v>
      </c>
      <c r="J33" s="149"/>
      <c r="K33" s="149"/>
      <c r="L33" s="97"/>
      <c r="M33" s="150" t="s">
        <v>100</v>
      </c>
      <c r="N33" s="149"/>
      <c r="O33" s="97"/>
      <c r="P33" s="150">
        <v>147</v>
      </c>
      <c r="Q33" s="149"/>
      <c r="R33" s="149"/>
      <c r="S33" s="149"/>
      <c r="T33" s="178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</row>
    <row r="34" ht="20.1" customHeight="1" spans="1:45">
      <c r="A34" s="98"/>
      <c r="B34" s="99"/>
      <c r="C34" s="65" t="s">
        <v>101</v>
      </c>
      <c r="D34" s="66"/>
      <c r="E34" s="67" t="s">
        <v>102</v>
      </c>
      <c r="F34" s="68"/>
      <c r="G34" s="100"/>
      <c r="H34" s="101"/>
      <c r="I34" s="100"/>
      <c r="J34" s="151"/>
      <c r="K34" s="151"/>
      <c r="L34" s="101"/>
      <c r="M34" s="100"/>
      <c r="N34" s="151"/>
      <c r="O34" s="101"/>
      <c r="P34" s="100"/>
      <c r="Q34" s="151"/>
      <c r="R34" s="151"/>
      <c r="S34" s="151"/>
      <c r="T34" s="179"/>
      <c r="U34" s="34"/>
      <c r="V34" s="34"/>
      <c r="W34" s="34"/>
      <c r="X34" s="34"/>
      <c r="Y34" s="188" t="s">
        <v>103</v>
      </c>
      <c r="Z34" s="158"/>
      <c r="AA34" s="158"/>
      <c r="AB34" s="158"/>
      <c r="AC34" s="158"/>
      <c r="AD34" s="158"/>
      <c r="AE34" s="158"/>
      <c r="AF34" s="158"/>
      <c r="AG34" s="212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</row>
    <row r="35" ht="15.95" customHeight="1" spans="1:45">
      <c r="A35" s="94">
        <v>5</v>
      </c>
      <c r="B35" s="102">
        <v>5</v>
      </c>
      <c r="C35" s="60" t="s">
        <v>104</v>
      </c>
      <c r="D35" s="61"/>
      <c r="E35" s="62" t="s">
        <v>105</v>
      </c>
      <c r="F35" s="63"/>
      <c r="G35" s="96">
        <v>6</v>
      </c>
      <c r="H35" s="97"/>
      <c r="I35" s="96" t="s">
        <v>88</v>
      </c>
      <c r="J35" s="149"/>
      <c r="K35" s="149"/>
      <c r="L35" s="97"/>
      <c r="M35" s="150" t="s">
        <v>106</v>
      </c>
      <c r="N35" s="149"/>
      <c r="O35" s="97"/>
      <c r="P35" s="150">
        <v>148</v>
      </c>
      <c r="Q35" s="149"/>
      <c r="R35" s="149"/>
      <c r="S35" s="149"/>
      <c r="T35" s="178"/>
      <c r="U35" s="34"/>
      <c r="V35" s="34"/>
      <c r="W35" s="34"/>
      <c r="X35" s="34"/>
      <c r="Y35" s="193">
        <v>1</v>
      </c>
      <c r="Z35" s="149"/>
      <c r="AA35" s="149"/>
      <c r="AB35" s="149"/>
      <c r="AC35" s="149"/>
      <c r="AD35" s="149"/>
      <c r="AE35" s="149"/>
      <c r="AF35" s="149"/>
      <c r="AG35" s="178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</row>
    <row r="36" ht="20.1" customHeight="1" spans="1:45">
      <c r="A36" s="98"/>
      <c r="B36" s="99"/>
      <c r="C36" s="65" t="s">
        <v>107</v>
      </c>
      <c r="D36" s="66"/>
      <c r="E36" s="67" t="s">
        <v>108</v>
      </c>
      <c r="F36" s="68"/>
      <c r="G36" s="100"/>
      <c r="H36" s="101"/>
      <c r="I36" s="100"/>
      <c r="J36" s="151"/>
      <c r="K36" s="151"/>
      <c r="L36" s="101"/>
      <c r="M36" s="100"/>
      <c r="N36" s="151"/>
      <c r="O36" s="101"/>
      <c r="P36" s="100"/>
      <c r="Q36" s="151"/>
      <c r="R36" s="151"/>
      <c r="S36" s="151"/>
      <c r="T36" s="179"/>
      <c r="U36" s="34"/>
      <c r="V36" s="34"/>
      <c r="W36" s="34"/>
      <c r="X36" s="34"/>
      <c r="Y36" s="194"/>
      <c r="Z36" s="156"/>
      <c r="AA36" s="156"/>
      <c r="AB36" s="156"/>
      <c r="AC36" s="156"/>
      <c r="AD36" s="156"/>
      <c r="AE36" s="156"/>
      <c r="AF36" s="156"/>
      <c r="AG36" s="181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</row>
    <row r="37" ht="15.95" customHeight="1" spans="1:45">
      <c r="A37" s="94">
        <v>6</v>
      </c>
      <c r="B37" s="102">
        <v>6</v>
      </c>
      <c r="C37" s="60" t="s">
        <v>109</v>
      </c>
      <c r="D37" s="61"/>
      <c r="E37" s="62" t="s">
        <v>110</v>
      </c>
      <c r="F37" s="63"/>
      <c r="G37" s="96">
        <v>6</v>
      </c>
      <c r="H37" s="97"/>
      <c r="I37" s="152" t="s">
        <v>111</v>
      </c>
      <c r="J37" s="149"/>
      <c r="K37" s="149"/>
      <c r="L37" s="97"/>
      <c r="M37" s="150" t="s">
        <v>112</v>
      </c>
      <c r="N37" s="149"/>
      <c r="O37" s="97"/>
      <c r="P37" s="150">
        <v>140</v>
      </c>
      <c r="Q37" s="149"/>
      <c r="R37" s="149"/>
      <c r="S37" s="149"/>
      <c r="T37" s="178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</row>
    <row r="38" ht="20.1" customHeight="1" spans="1:45">
      <c r="A38" s="98"/>
      <c r="B38" s="99"/>
      <c r="C38" s="65" t="s">
        <v>113</v>
      </c>
      <c r="D38" s="66"/>
      <c r="E38" s="67" t="s">
        <v>114</v>
      </c>
      <c r="F38" s="68"/>
      <c r="G38" s="100"/>
      <c r="H38" s="101"/>
      <c r="I38" s="100"/>
      <c r="J38" s="151"/>
      <c r="K38" s="151"/>
      <c r="L38" s="101"/>
      <c r="M38" s="100"/>
      <c r="N38" s="151"/>
      <c r="O38" s="101"/>
      <c r="P38" s="100"/>
      <c r="Q38" s="151"/>
      <c r="R38" s="151"/>
      <c r="S38" s="151"/>
      <c r="T38" s="179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</row>
    <row r="39" ht="15.95" customHeight="1" spans="1:45">
      <c r="A39" s="94">
        <v>7</v>
      </c>
      <c r="B39" s="102">
        <v>7</v>
      </c>
      <c r="C39" s="70" t="s">
        <v>104</v>
      </c>
      <c r="D39" s="61"/>
      <c r="E39" s="71" t="s">
        <v>115</v>
      </c>
      <c r="F39" s="63"/>
      <c r="G39" s="103">
        <v>6</v>
      </c>
      <c r="H39" s="97"/>
      <c r="I39" s="103" t="s">
        <v>88</v>
      </c>
      <c r="J39" s="149"/>
      <c r="K39" s="149"/>
      <c r="L39" s="97"/>
      <c r="M39" s="150" t="s">
        <v>116</v>
      </c>
      <c r="N39" s="149"/>
      <c r="O39" s="97"/>
      <c r="P39" s="150">
        <v>152</v>
      </c>
      <c r="Q39" s="149"/>
      <c r="R39" s="149"/>
      <c r="S39" s="149"/>
      <c r="T39" s="178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</row>
    <row r="40" ht="20.1" customHeight="1" spans="1:45">
      <c r="A40" s="98"/>
      <c r="B40" s="99"/>
      <c r="C40" s="65" t="s">
        <v>107</v>
      </c>
      <c r="D40" s="66"/>
      <c r="E40" s="73" t="s">
        <v>117</v>
      </c>
      <c r="F40" s="68"/>
      <c r="G40" s="100"/>
      <c r="H40" s="101"/>
      <c r="I40" s="100"/>
      <c r="J40" s="151"/>
      <c r="K40" s="151"/>
      <c r="L40" s="101"/>
      <c r="M40" s="100"/>
      <c r="N40" s="151"/>
      <c r="O40" s="101"/>
      <c r="P40" s="100"/>
      <c r="Q40" s="151"/>
      <c r="R40" s="151"/>
      <c r="S40" s="151"/>
      <c r="T40" s="179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ht="15.95" customHeight="1" spans="1:45">
      <c r="A41" s="94">
        <v>8</v>
      </c>
      <c r="B41" s="102">
        <v>8</v>
      </c>
      <c r="C41" s="60" t="s">
        <v>118</v>
      </c>
      <c r="D41" s="61"/>
      <c r="E41" s="62" t="s">
        <v>119</v>
      </c>
      <c r="F41" s="63"/>
      <c r="G41" s="96">
        <v>6</v>
      </c>
      <c r="H41" s="97"/>
      <c r="I41" s="96" t="s">
        <v>111</v>
      </c>
      <c r="J41" s="149"/>
      <c r="K41" s="149"/>
      <c r="L41" s="97"/>
      <c r="M41" s="150" t="s">
        <v>120</v>
      </c>
      <c r="N41" s="149"/>
      <c r="O41" s="97"/>
      <c r="P41" s="150">
        <v>143</v>
      </c>
      <c r="Q41" s="149"/>
      <c r="R41" s="149"/>
      <c r="S41" s="149"/>
      <c r="T41" s="178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ht="20.1" customHeight="1" spans="1:45">
      <c r="A42" s="98"/>
      <c r="B42" s="99"/>
      <c r="C42" s="65" t="s">
        <v>121</v>
      </c>
      <c r="D42" s="66"/>
      <c r="E42" s="67" t="s">
        <v>122</v>
      </c>
      <c r="F42" s="68"/>
      <c r="G42" s="100"/>
      <c r="H42" s="101"/>
      <c r="I42" s="100"/>
      <c r="J42" s="151"/>
      <c r="K42" s="151"/>
      <c r="L42" s="101"/>
      <c r="M42" s="100"/>
      <c r="N42" s="151"/>
      <c r="O42" s="101"/>
      <c r="P42" s="100"/>
      <c r="Q42" s="151"/>
      <c r="R42" s="151"/>
      <c r="S42" s="151"/>
      <c r="T42" s="179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ht="15.95" customHeight="1" spans="1:45">
      <c r="A43" s="94">
        <v>9</v>
      </c>
      <c r="B43" s="102">
        <v>9</v>
      </c>
      <c r="C43" s="70" t="s">
        <v>123</v>
      </c>
      <c r="D43" s="61"/>
      <c r="E43" s="71" t="s">
        <v>124</v>
      </c>
      <c r="F43" s="63"/>
      <c r="G43" s="96">
        <v>5</v>
      </c>
      <c r="H43" s="97"/>
      <c r="I43" s="96" t="s">
        <v>125</v>
      </c>
      <c r="J43" s="149"/>
      <c r="K43" s="149"/>
      <c r="L43" s="97"/>
      <c r="M43" s="150" t="s">
        <v>126</v>
      </c>
      <c r="N43" s="149"/>
      <c r="O43" s="97"/>
      <c r="P43" s="150">
        <v>147</v>
      </c>
      <c r="Q43" s="149"/>
      <c r="R43" s="149"/>
      <c r="S43" s="149"/>
      <c r="T43" s="178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ht="20.1" customHeight="1" spans="1:45">
      <c r="A44" s="98"/>
      <c r="B44" s="99"/>
      <c r="C44" s="72" t="s">
        <v>127</v>
      </c>
      <c r="D44" s="66"/>
      <c r="E44" s="73" t="s">
        <v>128</v>
      </c>
      <c r="F44" s="68"/>
      <c r="G44" s="100"/>
      <c r="H44" s="101"/>
      <c r="I44" s="100"/>
      <c r="J44" s="151"/>
      <c r="K44" s="151"/>
      <c r="L44" s="101"/>
      <c r="M44" s="100"/>
      <c r="N44" s="151"/>
      <c r="O44" s="101"/>
      <c r="P44" s="100"/>
      <c r="Q44" s="151"/>
      <c r="R44" s="151"/>
      <c r="S44" s="151"/>
      <c r="T44" s="179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ht="15.95" customHeight="1" spans="1:45">
      <c r="A45" s="94">
        <v>10</v>
      </c>
      <c r="B45" s="102">
        <v>10</v>
      </c>
      <c r="C45" s="70" t="s">
        <v>129</v>
      </c>
      <c r="D45" s="61"/>
      <c r="E45" s="71" t="s">
        <v>130</v>
      </c>
      <c r="F45" s="63"/>
      <c r="G45" s="96">
        <v>5</v>
      </c>
      <c r="H45" s="97"/>
      <c r="I45" s="103" t="s">
        <v>131</v>
      </c>
      <c r="J45" s="149"/>
      <c r="K45" s="149"/>
      <c r="L45" s="97"/>
      <c r="M45" s="150" t="s">
        <v>132</v>
      </c>
      <c r="N45" s="149"/>
      <c r="O45" s="97"/>
      <c r="P45" s="150">
        <v>136</v>
      </c>
      <c r="Q45" s="149"/>
      <c r="R45" s="149"/>
      <c r="S45" s="149"/>
      <c r="T45" s="178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ht="20.1" customHeight="1" spans="1:45">
      <c r="A46" s="98"/>
      <c r="B46" s="99"/>
      <c r="C46" s="72" t="s">
        <v>133</v>
      </c>
      <c r="D46" s="66"/>
      <c r="E46" s="73" t="s">
        <v>134</v>
      </c>
      <c r="F46" s="68"/>
      <c r="G46" s="100"/>
      <c r="H46" s="101"/>
      <c r="I46" s="100"/>
      <c r="J46" s="151"/>
      <c r="K46" s="151"/>
      <c r="L46" s="101"/>
      <c r="M46" s="100"/>
      <c r="N46" s="151"/>
      <c r="O46" s="101"/>
      <c r="P46" s="100"/>
      <c r="Q46" s="151"/>
      <c r="R46" s="151"/>
      <c r="S46" s="151"/>
      <c r="T46" s="179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ht="15.95" customHeight="1" spans="1:45">
      <c r="A47" s="94">
        <v>11</v>
      </c>
      <c r="B47" s="102">
        <v>11</v>
      </c>
      <c r="C47" s="70" t="s">
        <v>135</v>
      </c>
      <c r="D47" s="61"/>
      <c r="E47" s="71" t="s">
        <v>136</v>
      </c>
      <c r="F47" s="63"/>
      <c r="G47" s="96">
        <v>5</v>
      </c>
      <c r="H47" s="97"/>
      <c r="I47" s="103" t="s">
        <v>137</v>
      </c>
      <c r="J47" s="149"/>
      <c r="K47" s="149"/>
      <c r="L47" s="97"/>
      <c r="M47" s="150" t="s">
        <v>138</v>
      </c>
      <c r="N47" s="149"/>
      <c r="O47" s="97"/>
      <c r="P47" s="150">
        <v>142</v>
      </c>
      <c r="Q47" s="149"/>
      <c r="R47" s="149"/>
      <c r="S47" s="149"/>
      <c r="T47" s="178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ht="20.1" customHeight="1" spans="1:45">
      <c r="A48" s="98"/>
      <c r="B48" s="99"/>
      <c r="C48" s="72" t="s">
        <v>139</v>
      </c>
      <c r="D48" s="66"/>
      <c r="E48" s="73" t="s">
        <v>140</v>
      </c>
      <c r="F48" s="68"/>
      <c r="G48" s="100"/>
      <c r="H48" s="101"/>
      <c r="I48" s="100"/>
      <c r="J48" s="151"/>
      <c r="K48" s="151"/>
      <c r="L48" s="101"/>
      <c r="M48" s="100"/>
      <c r="N48" s="151"/>
      <c r="O48" s="101"/>
      <c r="P48" s="100"/>
      <c r="Q48" s="151"/>
      <c r="R48" s="151"/>
      <c r="S48" s="151"/>
      <c r="T48" s="179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ht="15.95" customHeight="1" spans="1:45">
      <c r="A49" s="94">
        <v>12</v>
      </c>
      <c r="B49" s="102">
        <v>12</v>
      </c>
      <c r="C49" s="70" t="s">
        <v>141</v>
      </c>
      <c r="D49" s="61"/>
      <c r="E49" s="71" t="s">
        <v>142</v>
      </c>
      <c r="F49" s="63"/>
      <c r="G49" s="96">
        <v>5</v>
      </c>
      <c r="H49" s="97"/>
      <c r="I49" s="103" t="s">
        <v>143</v>
      </c>
      <c r="J49" s="149"/>
      <c r="K49" s="149"/>
      <c r="L49" s="97"/>
      <c r="M49" s="150" t="s">
        <v>144</v>
      </c>
      <c r="N49" s="149"/>
      <c r="O49" s="97"/>
      <c r="P49" s="150">
        <v>140</v>
      </c>
      <c r="Q49" s="149"/>
      <c r="R49" s="149"/>
      <c r="S49" s="149"/>
      <c r="T49" s="178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ht="20.1" customHeight="1" spans="1:45">
      <c r="A50" s="104"/>
      <c r="B50" s="99"/>
      <c r="C50" s="105" t="s">
        <v>145</v>
      </c>
      <c r="D50" s="106"/>
      <c r="E50" s="107" t="s">
        <v>146</v>
      </c>
      <c r="F50" s="108"/>
      <c r="G50" s="100"/>
      <c r="H50" s="101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0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ht="15.95" customHeight="1" spans="1:45">
      <c r="A51" s="53">
        <v>13</v>
      </c>
      <c r="B51" s="102"/>
      <c r="C51" s="70"/>
      <c r="D51" s="61"/>
      <c r="E51" s="71"/>
      <c r="F51" s="63"/>
      <c r="G51" s="96"/>
      <c r="H51" s="97"/>
      <c r="I51" s="103"/>
      <c r="J51" s="149"/>
      <c r="K51" s="149"/>
      <c r="L51" s="97"/>
      <c r="M51" s="150"/>
      <c r="N51" s="149"/>
      <c r="O51" s="97"/>
      <c r="P51" s="150"/>
      <c r="Q51" s="149"/>
      <c r="R51" s="149"/>
      <c r="S51" s="149"/>
      <c r="T51" s="178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ht="20.1" customHeight="1" spans="1:45">
      <c r="A52" s="53"/>
      <c r="B52" s="99"/>
      <c r="C52" s="72"/>
      <c r="D52" s="66"/>
      <c r="E52" s="73"/>
      <c r="F52" s="68"/>
      <c r="G52" s="100"/>
      <c r="H52" s="101"/>
      <c r="I52" s="100"/>
      <c r="J52" s="151"/>
      <c r="K52" s="151"/>
      <c r="L52" s="101"/>
      <c r="M52" s="100"/>
      <c r="N52" s="151"/>
      <c r="O52" s="101"/>
      <c r="P52" s="100"/>
      <c r="Q52" s="151"/>
      <c r="R52" s="151"/>
      <c r="S52" s="151"/>
      <c r="T52" s="179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ht="15.95" customHeight="1" spans="1:45">
      <c r="A53" s="53">
        <v>14</v>
      </c>
      <c r="B53" s="102"/>
      <c r="C53" s="70"/>
      <c r="D53" s="61"/>
      <c r="E53" s="71"/>
      <c r="F53" s="63"/>
      <c r="G53" s="96"/>
      <c r="H53" s="97"/>
      <c r="I53" s="103"/>
      <c r="J53" s="149"/>
      <c r="K53" s="149"/>
      <c r="L53" s="97"/>
      <c r="M53" s="150"/>
      <c r="N53" s="149"/>
      <c r="O53" s="97"/>
      <c r="P53" s="150"/>
      <c r="Q53" s="149"/>
      <c r="R53" s="149"/>
      <c r="S53" s="149"/>
      <c r="T53" s="178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ht="20.1" customHeight="1" spans="1:45">
      <c r="A54" s="79"/>
      <c r="B54" s="109"/>
      <c r="C54" s="110"/>
      <c r="D54" s="111"/>
      <c r="E54" s="112"/>
      <c r="F54" s="113"/>
      <c r="G54" s="114"/>
      <c r="H54" s="115"/>
      <c r="I54" s="114"/>
      <c r="J54" s="156"/>
      <c r="K54" s="156"/>
      <c r="L54" s="115"/>
      <c r="M54" s="114"/>
      <c r="N54" s="156"/>
      <c r="O54" s="115"/>
      <c r="P54" s="114"/>
      <c r="Q54" s="156"/>
      <c r="R54" s="156"/>
      <c r="S54" s="156"/>
      <c r="T54" s="181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6:45"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</row>
    <row r="56" ht="18" customHeight="1" spans="1:45">
      <c r="A56" s="116" t="s">
        <v>147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175"/>
      <c r="U56" s="157"/>
      <c r="V56" s="182" t="s">
        <v>148</v>
      </c>
      <c r="W56" s="183"/>
      <c r="X56" s="183"/>
      <c r="Y56" s="183"/>
      <c r="Z56" s="183"/>
      <c r="AA56" s="183"/>
      <c r="AB56" s="183"/>
      <c r="AC56" s="183"/>
      <c r="AD56" s="183"/>
      <c r="AE56" s="183"/>
      <c r="AF56" s="195"/>
      <c r="AG56" s="215"/>
      <c r="AH56" s="215"/>
      <c r="AI56" s="215"/>
      <c r="AJ56" s="215"/>
      <c r="AK56" s="34"/>
      <c r="AL56" s="34"/>
      <c r="AM56" s="34"/>
      <c r="AN56" s="34"/>
      <c r="AO56" s="34"/>
      <c r="AP56" s="34"/>
      <c r="AQ56" s="34"/>
      <c r="AR56" s="34"/>
      <c r="AS56" s="34"/>
    </row>
    <row r="57" ht="87.95" customHeight="1" spans="1:45">
      <c r="A57" s="117" t="s">
        <v>149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84"/>
      <c r="U57" s="157"/>
      <c r="V57" s="185">
        <f>LEN(A57)</f>
        <v>77</v>
      </c>
      <c r="W57" s="186"/>
      <c r="X57" s="186"/>
      <c r="Y57" s="186"/>
      <c r="Z57" s="186"/>
      <c r="AA57" s="186"/>
      <c r="AB57" s="186"/>
      <c r="AC57" s="186"/>
      <c r="AD57" s="186"/>
      <c r="AE57" s="186"/>
      <c r="AF57" s="196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</row>
    <row r="58" spans="16:45"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</row>
  </sheetData>
  <sheetProtection sheet="1" objects="1" scenarios="1"/>
  <mergeCells count="285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P13:Q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17:D17"/>
    <mergeCell ref="E17:F17"/>
    <mergeCell ref="P17:Q17"/>
    <mergeCell ref="R17:U17"/>
    <mergeCell ref="W17:AJ17"/>
    <mergeCell ref="AL17:AR17"/>
    <mergeCell ref="C18:D18"/>
    <mergeCell ref="E18:F18"/>
    <mergeCell ref="P18:AJ18"/>
    <mergeCell ref="AK18:AN18"/>
    <mergeCell ref="AP18:AS18"/>
    <mergeCell ref="C25:D25"/>
    <mergeCell ref="E25:F25"/>
    <mergeCell ref="C26:D26"/>
    <mergeCell ref="E26:F26"/>
    <mergeCell ref="Y26:AG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Y34:AG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A56:T56"/>
    <mergeCell ref="V56:AF56"/>
    <mergeCell ref="AG56:AJ56"/>
    <mergeCell ref="A57:T57"/>
    <mergeCell ref="V57:AF5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AT7:AT8"/>
    <mergeCell ref="AT9:AT10"/>
    <mergeCell ref="AT11:AT12"/>
    <mergeCell ref="AT13:AT14"/>
    <mergeCell ref="AT15:AT16"/>
    <mergeCell ref="AT17:AT18"/>
    <mergeCell ref="M51:O52"/>
    <mergeCell ref="P51:T52"/>
    <mergeCell ref="G53:H54"/>
    <mergeCell ref="I53:L54"/>
    <mergeCell ref="M53:O54"/>
    <mergeCell ref="P53:T54"/>
    <mergeCell ref="G51:H52"/>
    <mergeCell ref="I51:L52"/>
    <mergeCell ref="G47:H48"/>
    <mergeCell ref="I47:L48"/>
    <mergeCell ref="M47:O48"/>
    <mergeCell ref="P47:T48"/>
    <mergeCell ref="Y35:AG36"/>
    <mergeCell ref="P25:T26"/>
    <mergeCell ref="P37:T38"/>
    <mergeCell ref="P39:T40"/>
    <mergeCell ref="P35:T36"/>
    <mergeCell ref="P29:T30"/>
    <mergeCell ref="P31:T32"/>
    <mergeCell ref="P49:T50"/>
    <mergeCell ref="P27:T28"/>
    <mergeCell ref="P33:T34"/>
    <mergeCell ref="P41:T42"/>
    <mergeCell ref="P43:T44"/>
    <mergeCell ref="G49:H50"/>
    <mergeCell ref="I49:L50"/>
    <mergeCell ref="M49:O50"/>
    <mergeCell ref="M27:O28"/>
    <mergeCell ref="C19:O20"/>
    <mergeCell ref="C21:O22"/>
    <mergeCell ref="G25:H26"/>
    <mergeCell ref="I25:L26"/>
    <mergeCell ref="G29:H30"/>
    <mergeCell ref="I29:L30"/>
    <mergeCell ref="G27:H28"/>
    <mergeCell ref="I27:L28"/>
    <mergeCell ref="G7:I8"/>
    <mergeCell ref="J7:L8"/>
    <mergeCell ref="M7:O8"/>
    <mergeCell ref="I31:L32"/>
    <mergeCell ref="M31:O32"/>
    <mergeCell ref="M25:O26"/>
    <mergeCell ref="G37:H38"/>
    <mergeCell ref="I37:L38"/>
    <mergeCell ref="M37:O38"/>
    <mergeCell ref="A13:B14"/>
    <mergeCell ref="A15:B16"/>
    <mergeCell ref="G35:H36"/>
    <mergeCell ref="I35:L36"/>
    <mergeCell ref="M35:O36"/>
    <mergeCell ref="G17:O18"/>
    <mergeCell ref="G13:I14"/>
    <mergeCell ref="J13:L14"/>
    <mergeCell ref="M13:O14"/>
    <mergeCell ref="A19:B20"/>
    <mergeCell ref="A21:B22"/>
    <mergeCell ref="G33:H34"/>
    <mergeCell ref="G31:H32"/>
    <mergeCell ref="A17:B18"/>
    <mergeCell ref="G39:H40"/>
    <mergeCell ref="I39:L40"/>
    <mergeCell ref="G9:I10"/>
    <mergeCell ref="J9:L10"/>
    <mergeCell ref="M9:O10"/>
    <mergeCell ref="A23:B24"/>
    <mergeCell ref="C23:D24"/>
    <mergeCell ref="E23:F24"/>
    <mergeCell ref="G23:H24"/>
    <mergeCell ref="G15:O16"/>
    <mergeCell ref="G45:H46"/>
    <mergeCell ref="G43:H44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9:B10"/>
    <mergeCell ref="A6:B8"/>
    <mergeCell ref="A11:B12"/>
    <mergeCell ref="G11:I12"/>
    <mergeCell ref="J11:L12"/>
    <mergeCell ref="M11:O12"/>
  </mergeCells>
  <conditionalFormatting sqref="C5:I5">
    <cfRule type="expression" dxfId="0" priority="1" stopIfTrue="1">
      <formula>$J$3="男女混合"</formula>
    </cfRule>
  </conditionalFormatting>
  <conditionalFormatting sqref="A57:T57">
    <cfRule type="expression" dxfId="1" priority="2" stopIfTrue="1">
      <formula>$V$57&gt;120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5:AG36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27:F54 C7:F18"/>
    <dataValidation allowBlank="1" showInputMessage="1" showErrorMessage="1" prompt="数字だけを入力してください。" sqref="Y27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7:T57"/>
    <dataValidation allowBlank="1" showInputMessage="1" showErrorMessage="1" prompt="申し込み責任者の右側の自宅住所、電話番号欄に入力してください。" sqref="C19:O22"/>
  </dataValidations>
  <pageMargins left="0.41" right="0.4" top="0.58" bottom="0.58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topLeftCell="A14" workbookViewId="0">
      <selection activeCell="H24" sqref="H24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150</v>
      </c>
      <c r="B1" s="2"/>
      <c r="D1" s="3" t="s">
        <v>151</v>
      </c>
      <c r="E1" s="4" t="s">
        <v>152</v>
      </c>
      <c r="F1" s="5" t="s">
        <v>153</v>
      </c>
      <c r="G1" s="3" t="s">
        <v>151</v>
      </c>
      <c r="H1" s="4" t="s">
        <v>154</v>
      </c>
      <c r="I1" s="5" t="s">
        <v>155</v>
      </c>
      <c r="J1" s="3" t="s">
        <v>151</v>
      </c>
      <c r="K1" s="4" t="s">
        <v>154</v>
      </c>
      <c r="L1" s="5" t="s">
        <v>155</v>
      </c>
      <c r="M1" s="3" t="s">
        <v>151</v>
      </c>
      <c r="N1" s="4" t="s">
        <v>154</v>
      </c>
      <c r="O1" s="5" t="s">
        <v>155</v>
      </c>
      <c r="P1" s="3" t="s">
        <v>151</v>
      </c>
      <c r="Q1" s="4" t="s">
        <v>154</v>
      </c>
      <c r="R1" s="5" t="s">
        <v>155</v>
      </c>
      <c r="S1" s="3" t="s">
        <v>151</v>
      </c>
      <c r="T1" s="4" t="s">
        <v>154</v>
      </c>
      <c r="U1" s="5" t="s">
        <v>155</v>
      </c>
      <c r="V1" s="3" t="s">
        <v>151</v>
      </c>
      <c r="W1" s="4" t="s">
        <v>154</v>
      </c>
      <c r="X1" s="5" t="s">
        <v>155</v>
      </c>
      <c r="Y1" s="3" t="s">
        <v>151</v>
      </c>
      <c r="Z1" s="4" t="s">
        <v>154</v>
      </c>
      <c r="AA1" s="5" t="s">
        <v>155</v>
      </c>
      <c r="AB1" s="3" t="s">
        <v>151</v>
      </c>
      <c r="AC1" s="4" t="s">
        <v>154</v>
      </c>
      <c r="AD1" s="5" t="s">
        <v>155</v>
      </c>
      <c r="AE1" s="3" t="s">
        <v>151</v>
      </c>
      <c r="AF1" s="4" t="s">
        <v>154</v>
      </c>
      <c r="AG1" s="5" t="s">
        <v>155</v>
      </c>
      <c r="AH1" s="3" t="s">
        <v>151</v>
      </c>
      <c r="AI1" s="4" t="s">
        <v>154</v>
      </c>
      <c r="AJ1" s="5" t="s">
        <v>155</v>
      </c>
    </row>
    <row r="2" ht="13.75" spans="1:36">
      <c r="A2" s="2"/>
      <c r="B2" s="2"/>
      <c r="C2" s="6"/>
      <c r="D2" s="7">
        <v>1</v>
      </c>
      <c r="E2" s="8" t="s">
        <v>156</v>
      </c>
      <c r="F2" s="9">
        <v>42443</v>
      </c>
      <c r="G2" s="7">
        <v>1.01</v>
      </c>
      <c r="H2" s="8" t="s">
        <v>156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157</v>
      </c>
      <c r="B4" s="12"/>
      <c r="C4" s="12"/>
      <c r="D4" s="12"/>
      <c r="E4" s="12"/>
      <c r="F4" s="12"/>
      <c r="G4" s="13"/>
      <c r="H4" s="4" t="s">
        <v>158</v>
      </c>
      <c r="I4" s="4" t="s">
        <v>78</v>
      </c>
      <c r="J4" s="28" t="s">
        <v>159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入力!Y27</f>
        <v>14</v>
      </c>
      <c r="J5" s="29"/>
      <c r="K5" s="30"/>
      <c r="L5" s="30"/>
      <c r="M5" s="30"/>
      <c r="N5" s="30"/>
      <c r="O5" s="30"/>
      <c r="P5" s="30"/>
      <c r="Q5" s="31"/>
    </row>
    <row r="6" spans="1:41">
      <c r="A6" s="3" t="s">
        <v>160</v>
      </c>
      <c r="B6" s="4" t="s">
        <v>9</v>
      </c>
      <c r="C6" s="4" t="s">
        <v>161</v>
      </c>
      <c r="D6" s="4" t="s">
        <v>162</v>
      </c>
      <c r="E6" s="4" t="s">
        <v>158</v>
      </c>
      <c r="F6" s="4" t="s">
        <v>163</v>
      </c>
      <c r="G6" s="4" t="s">
        <v>164</v>
      </c>
      <c r="H6" s="4" t="s">
        <v>165</v>
      </c>
      <c r="I6" s="4" t="s">
        <v>166</v>
      </c>
      <c r="J6" s="4" t="s">
        <v>167</v>
      </c>
      <c r="K6" s="4" t="s">
        <v>168</v>
      </c>
      <c r="L6" s="4" t="s">
        <v>169</v>
      </c>
      <c r="M6" s="4" t="s">
        <v>170</v>
      </c>
      <c r="N6" s="4" t="s">
        <v>171</v>
      </c>
      <c r="O6" s="4" t="s">
        <v>172</v>
      </c>
      <c r="P6" s="4" t="s">
        <v>173</v>
      </c>
      <c r="Q6" s="4" t="s">
        <v>174</v>
      </c>
      <c r="R6" s="4" t="s">
        <v>175</v>
      </c>
      <c r="S6" s="4" t="s">
        <v>176</v>
      </c>
      <c r="T6" s="4" t="s">
        <v>177</v>
      </c>
      <c r="U6" s="4" t="s">
        <v>178</v>
      </c>
      <c r="V6" s="4" t="s">
        <v>178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 t="str">
        <f>IF(入力!J5="","",入力!J5)</f>
        <v>T10577400</v>
      </c>
      <c r="B7" s="18" t="str">
        <f>IF(入力!C3="","",入力!C3)</f>
        <v>Infinity's Jr</v>
      </c>
      <c r="C7" s="18" t="str">
        <f>IF(入力!C2="","",入力!C2)</f>
        <v>インフィニティズジュニア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総武本</v>
      </c>
      <c r="S7" s="18" t="str">
        <f>IF(入力!AE5="","",入力!AE5)</f>
        <v>八日市場</v>
      </c>
      <c r="T7" s="18"/>
      <c r="U7" s="18" t="str">
        <f>IF(入力!C4="","",入力!C4)</f>
        <v/>
      </c>
      <c r="V7" s="18" t="str">
        <f>IF(入力!C5="","",入力!C5)</f>
        <v>T10577400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2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2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2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3"/>
    </row>
    <row r="14" ht="13.75"/>
    <row r="15" spans="1:41">
      <c r="A15" s="3" t="s">
        <v>179</v>
      </c>
      <c r="B15" s="4" t="s">
        <v>180</v>
      </c>
      <c r="C15" s="4" t="s">
        <v>181</v>
      </c>
      <c r="D15" s="4" t="s">
        <v>182</v>
      </c>
      <c r="E15" s="4" t="s">
        <v>183</v>
      </c>
      <c r="F15" s="4" t="s">
        <v>184</v>
      </c>
      <c r="G15" s="4" t="s">
        <v>185</v>
      </c>
      <c r="H15" s="4" t="s">
        <v>186</v>
      </c>
      <c r="I15" s="4" t="s">
        <v>187</v>
      </c>
      <c r="J15" s="4" t="s">
        <v>188</v>
      </c>
      <c r="K15" s="4" t="s">
        <v>189</v>
      </c>
      <c r="L15" s="4" t="s">
        <v>34</v>
      </c>
      <c r="M15" s="4" t="s">
        <v>190</v>
      </c>
      <c r="N15" s="4" t="s">
        <v>191</v>
      </c>
      <c r="O15" s="4" t="s">
        <v>192</v>
      </c>
      <c r="P15" s="4" t="s">
        <v>193</v>
      </c>
      <c r="Q15" s="4" t="s">
        <v>194</v>
      </c>
      <c r="R15" s="4" t="s">
        <v>163</v>
      </c>
      <c r="S15" s="4" t="s">
        <v>164</v>
      </c>
      <c r="T15" s="4" t="s">
        <v>195</v>
      </c>
      <c r="U15" s="4" t="s">
        <v>196</v>
      </c>
      <c r="V15" s="4" t="s">
        <v>197</v>
      </c>
      <c r="W15" s="4" t="s">
        <v>198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0">
        <v>1</v>
      </c>
      <c r="B16" s="21" t="s">
        <v>199</v>
      </c>
      <c r="C16" s="18" t="str">
        <f>IF(入力!C8="","",入力!C8)</f>
        <v>根本</v>
      </c>
      <c r="D16" s="18" t="str">
        <f>IF(入力!E8="","",入力!E8)</f>
        <v>康史</v>
      </c>
      <c r="E16" s="18" t="str">
        <f>IF(入力!C7="","",入力!C7)</f>
        <v>ネモト</v>
      </c>
      <c r="F16" s="18" t="str">
        <f>IF(入力!E7="","",入力!E7)</f>
        <v>ヤスフミ</v>
      </c>
      <c r="G16" s="18" t="str">
        <f>IF(入力!G7="","",入力!G7)</f>
        <v>JVA000910996</v>
      </c>
      <c r="H16" s="18" t="str">
        <f>IF(入力!J7="","",入力!J7)</f>
        <v/>
      </c>
      <c r="I16" s="237" t="str">
        <f>IF(入力!M7="","",入力!M7)</f>
        <v>0510651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289</v>
      </c>
      <c r="S16" s="18" t="str">
        <f>IF(入力!W7="","",入力!W7)</f>
        <v>2503</v>
      </c>
      <c r="T16" s="18" t="str">
        <f>IF(入力!P8="","",入力!P8)</f>
        <v>旭市江ヶ崎1654-52</v>
      </c>
      <c r="U16" s="18" t="str">
        <f>IF(入力!AL7="","",入力!AL7)</f>
        <v>090</v>
      </c>
      <c r="V16" s="18" t="str">
        <f>IF(入力!AK8="","",入力!AK8)</f>
        <v>6173</v>
      </c>
      <c r="W16" s="18" t="str">
        <f>IF(入力!AP8="","",入力!AP8)</f>
        <v>0223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2"/>
    </row>
    <row r="17" spans="1:41">
      <c r="A17" s="20">
        <v>2</v>
      </c>
      <c r="B17" s="21" t="s">
        <v>200</v>
      </c>
      <c r="C17" s="18" t="str">
        <f>IF(入力!C10="","",入力!C10)</f>
        <v>土屋</v>
      </c>
      <c r="D17" s="18" t="str">
        <f>IF(入力!E10="","",入力!E10)</f>
        <v>由佳</v>
      </c>
      <c r="E17" s="18" t="str">
        <f>IF(入力!C9="","",入力!C9)</f>
        <v>ツチヤ</v>
      </c>
      <c r="F17" s="18" t="str">
        <f>IF(入力!E9="","",入力!E9)</f>
        <v>ユカ</v>
      </c>
      <c r="G17" s="18" t="str">
        <f>IF(入力!G9="","",入力!G9)</f>
        <v>JVA019286617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39</v>
      </c>
      <c r="M17" s="18"/>
      <c r="N17" s="18"/>
      <c r="O17" s="18"/>
      <c r="P17" s="18"/>
      <c r="Q17" s="18"/>
      <c r="R17" s="18" t="str">
        <f>IF(入力!R9="","",入力!R9)</f>
        <v>289</v>
      </c>
      <c r="S17" s="18" t="str">
        <f>IF(入力!W9="","",入力!W9)</f>
        <v>2501</v>
      </c>
      <c r="T17" s="18" t="str">
        <f>IF(入力!P10="","",入力!P10)</f>
        <v>旭市新町585-7</v>
      </c>
      <c r="U17" s="18" t="str">
        <f>IF(入力!AL9="","",入力!AL9)</f>
        <v>090</v>
      </c>
      <c r="V17" s="18" t="str">
        <f>IF(入力!AK10="","",入力!AK10)</f>
        <v>7732</v>
      </c>
      <c r="W17" s="18" t="str">
        <f>IF(入力!AP10="","",入力!AP10)</f>
        <v>2025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2"/>
    </row>
    <row r="18" spans="1:41">
      <c r="A18" s="20">
        <v>3</v>
      </c>
      <c r="B18" s="21" t="s">
        <v>201</v>
      </c>
      <c r="C18" s="18" t="str">
        <f>IF(入力!C12="","",入力!C12)</f>
        <v/>
      </c>
      <c r="D18" s="18" t="str">
        <f>IF(入力!E12="","",入力!E12)</f>
        <v/>
      </c>
      <c r="E18" s="18" t="str">
        <f>IF(入力!C11="","",入力!C11)</f>
        <v/>
      </c>
      <c r="F18" s="18" t="str">
        <f>IF(入力!E11="","",入力!E11)</f>
        <v/>
      </c>
      <c r="G18" s="18" t="str">
        <f>IF(入力!G11="","",入力!G11)</f>
        <v/>
      </c>
      <c r="H18" s="18" t="str">
        <f>IF(入力!J11="","",入力!J11)</f>
        <v/>
      </c>
      <c r="I18" s="18" t="str">
        <f>IF(入力!M11="","",入力!M11)</f>
        <v/>
      </c>
      <c r="J18" s="18"/>
      <c r="K18" s="18"/>
      <c r="L18" s="18" t="str">
        <f>IF(入力!AT11="","",入力!AT11)</f>
        <v/>
      </c>
      <c r="M18" s="18"/>
      <c r="N18" s="18"/>
      <c r="O18" s="18"/>
      <c r="P18" s="18"/>
      <c r="Q18" s="18"/>
      <c r="R18" s="18" t="str">
        <f>IF(入力!R11="","",入力!R11)</f>
        <v/>
      </c>
      <c r="S18" s="18" t="str">
        <f>IF(入力!W11="","",入力!W11)</f>
        <v/>
      </c>
      <c r="T18" s="18" t="str">
        <f>IF(入力!P12="","",入力!P12)</f>
        <v/>
      </c>
      <c r="U18" s="18" t="str">
        <f>IF(入力!AL11="","",入力!AL11)</f>
        <v/>
      </c>
      <c r="V18" s="18" t="str">
        <f>IF(入力!AK12="","",入力!AK12)</f>
        <v/>
      </c>
      <c r="W18" s="18" t="str">
        <f>IF(入力!AP12="","",入力!AP12)</f>
        <v/>
      </c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2"/>
    </row>
    <row r="19" spans="1:41">
      <c r="A19" s="20">
        <v>4</v>
      </c>
      <c r="B19" s="21" t="s">
        <v>202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2"/>
    </row>
    <row r="20" spans="1:41">
      <c r="A20" s="20">
        <v>5</v>
      </c>
      <c r="B20" s="21" t="s">
        <v>203</v>
      </c>
      <c r="C20" s="18" t="str">
        <f>IF(入力!C14="","",入力!C14)</f>
        <v/>
      </c>
      <c r="D20" s="18" t="str">
        <f>IF(入力!E14="","",入力!E14)</f>
        <v/>
      </c>
      <c r="E20" s="18" t="str">
        <f>IF(入力!C13="","",入力!C13)</f>
        <v/>
      </c>
      <c r="F20" s="18" t="str">
        <f>IF(入力!E13="","",入力!E13)</f>
        <v/>
      </c>
      <c r="G20" s="18" t="str">
        <f>IF(入力!G13="","",入力!G13)</f>
        <v/>
      </c>
      <c r="H20" s="18" t="str">
        <f>IF(入力!J13="","",入力!J13)</f>
        <v/>
      </c>
      <c r="I20" s="18" t="str">
        <f>IF(入力!M13="","",入力!M13)</f>
        <v/>
      </c>
      <c r="J20" s="18"/>
      <c r="K20" s="18"/>
      <c r="L20" s="18" t="str">
        <f>IF(入力!AT13="","",入力!AT13)</f>
        <v/>
      </c>
      <c r="M20" s="18"/>
      <c r="N20" s="18"/>
      <c r="O20" s="18"/>
      <c r="P20" s="18"/>
      <c r="Q20" s="18"/>
      <c r="R20" s="18" t="str">
        <f>IF(入力!R13="","",入力!R13)</f>
        <v/>
      </c>
      <c r="S20" s="18" t="str">
        <f>IF(入力!W13="","",入力!W13)</f>
        <v/>
      </c>
      <c r="T20" s="18" t="str">
        <f>IF(入力!P14="","",入力!P14)</f>
        <v/>
      </c>
      <c r="U20" s="18" t="str">
        <f>IF(入力!AL13="","",入力!AL13)</f>
        <v/>
      </c>
      <c r="V20" s="18" t="str">
        <f>IF(入力!AK14="","",入力!AK14)</f>
        <v/>
      </c>
      <c r="W20" s="18" t="str">
        <f>IF(入力!AP14="","",入力!AP14)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2"/>
    </row>
    <row r="21" spans="1:41">
      <c r="A21" s="20">
        <v>6</v>
      </c>
      <c r="B21" s="21" t="s">
        <v>204</v>
      </c>
      <c r="C21" s="18"/>
      <c r="D21" s="18"/>
      <c r="E21" s="18"/>
      <c r="F21" s="18"/>
      <c r="G21" s="18" t="str">
        <f>IF(入力!G15="","",入力!G15)</f>
        <v/>
      </c>
      <c r="H21" s="18" t="str">
        <f>IF(入力!J15="","",入力!J15)</f>
        <v/>
      </c>
      <c r="I21" s="18" t="str">
        <f>IF(入力!M15="","",入力!M15)</f>
        <v/>
      </c>
      <c r="J21" s="18"/>
      <c r="K21" s="18"/>
      <c r="L21" s="18" t="str">
        <f>IF(入力!AT15="","",入力!AT15)</f>
        <v/>
      </c>
      <c r="M21" s="18"/>
      <c r="N21" s="18"/>
      <c r="O21" s="18"/>
      <c r="P21" s="18"/>
      <c r="Q21" s="18"/>
      <c r="R21" s="18" t="str">
        <f>IF(入力!R15="","",入力!R15)</f>
        <v/>
      </c>
      <c r="S21" s="18" t="str">
        <f>IF(入力!W15="","",入力!W15)</f>
        <v/>
      </c>
      <c r="T21" s="18" t="str">
        <f>IF(入力!P16="","",入力!P16)</f>
        <v/>
      </c>
      <c r="U21" s="18" t="str">
        <f>IF(入力!AL15="","",入力!AL15)</f>
        <v/>
      </c>
      <c r="V21" s="18" t="str">
        <f>IF(入力!AK16="","",入力!AK16)</f>
        <v/>
      </c>
      <c r="W21" s="18" t="str">
        <f>IF(入力!AP16="","",入力!AP16)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2"/>
    </row>
    <row r="22" spans="1:41">
      <c r="A22" s="20">
        <v>7</v>
      </c>
      <c r="B22" s="21" t="s">
        <v>205</v>
      </c>
      <c r="C22" s="18" t="str">
        <f>IF(入力!C18="","",入力!C18)</f>
        <v>根本</v>
      </c>
      <c r="D22" s="18" t="str">
        <f>IF(入力!E18="","",入力!E18)</f>
        <v>康史</v>
      </c>
      <c r="E22" s="18" t="str">
        <f>IF(入力!C17="","",入力!C17)</f>
        <v>ネモト</v>
      </c>
      <c r="F22" s="18" t="str">
        <f>IF(入力!E17="","",入力!E17)</f>
        <v>ヤスフミ</v>
      </c>
      <c r="G22" s="18"/>
      <c r="H22" s="18"/>
      <c r="I22" s="18"/>
      <c r="J22" s="18"/>
      <c r="K22" s="18"/>
      <c r="L22" s="18">
        <f>IF(入力!AT17="","",入力!AT17)</f>
        <v>38</v>
      </c>
      <c r="M22" s="18"/>
      <c r="N22" s="237" t="str">
        <f>IF(入力!C23="","",入力!C23)</f>
        <v>090</v>
      </c>
      <c r="O22" s="18">
        <f>IF(入力!E23="","",入力!E23)</f>
        <v>6173</v>
      </c>
      <c r="P22" s="237" t="str">
        <f>IF(入力!G23="","",入力!G23)</f>
        <v>0223</v>
      </c>
      <c r="Q22" s="18"/>
      <c r="R22" s="18" t="str">
        <f>IF(入力!R17="","",入力!R17)</f>
        <v>289</v>
      </c>
      <c r="S22" s="18" t="str">
        <f>IF(入力!W17="","",入力!W17)</f>
        <v>2503</v>
      </c>
      <c r="T22" s="18" t="str">
        <f>IF(入力!P18="","",入力!P18)</f>
        <v>旭市江ヶ崎1654-52</v>
      </c>
      <c r="U22" s="18" t="str">
        <f>IF(入力!AL17="","",入力!AL17)</f>
        <v>090</v>
      </c>
      <c r="V22" s="18" t="str">
        <f>IF(入力!AK18="","",入力!AK18)</f>
        <v>6173</v>
      </c>
      <c r="W22" s="18" t="str">
        <f>IF(入力!AP18="","",入力!AP18)</f>
        <v>0223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2"/>
    </row>
    <row r="23" spans="1:41">
      <c r="A23" s="20">
        <v>8</v>
      </c>
      <c r="B23" s="21" t="s">
        <v>206</v>
      </c>
      <c r="C23" s="18" t="str">
        <f>IF(入力!$C$16="","",入力!$C$16)</f>
        <v/>
      </c>
      <c r="D23" s="18" t="str">
        <f>IF(入力!$E$16="","",入力!$E$16)</f>
        <v/>
      </c>
      <c r="E23" s="18" t="str">
        <f>IF(入力!$C$15="","",入力!$C$15)</f>
        <v/>
      </c>
      <c r="F23" s="18" t="str">
        <f>IF(入力!$E$15="","",入力!$E$15)</f>
        <v/>
      </c>
      <c r="G23" s="18" t="str">
        <f>IF(入力!G17="","",入力!G17)</f>
        <v/>
      </c>
      <c r="H23" s="18" t="str">
        <f>IF(入力!J17="","",入力!J17)</f>
        <v/>
      </c>
      <c r="I23" s="18" t="str">
        <f>IF(入力!M17="","",入力!M17)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2"/>
    </row>
    <row r="24" spans="1:41">
      <c r="A24" s="20">
        <v>9</v>
      </c>
      <c r="B24" s="21" t="s">
        <v>103</v>
      </c>
      <c r="C24" s="21" t="str">
        <f>VLOOKUP($B$51,$A$53:$F$352,3)</f>
        <v>岩井</v>
      </c>
      <c r="D24" s="21" t="str">
        <f>VLOOKUP($B$51,$A$53:$F$352,4)</f>
        <v>詠新</v>
      </c>
      <c r="E24" s="21" t="str">
        <f>VLOOKUP($B$51,$A$53:$F$352,5)</f>
        <v>イワイ</v>
      </c>
      <c r="F24" s="21" t="str">
        <f>VLOOKUP($B$51,$A$53:$F$352,6)</f>
        <v>エイシン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2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2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2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2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2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2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2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2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2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2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2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2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2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2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2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2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3"/>
    </row>
    <row r="41" spans="1:2">
      <c r="A41" s="22"/>
      <c r="B41" s="23"/>
    </row>
    <row r="42" spans="1:2">
      <c r="A42" s="22"/>
      <c r="B42" s="23"/>
    </row>
    <row r="43" spans="1:2">
      <c r="A43" s="22"/>
      <c r="B43" s="23"/>
    </row>
    <row r="44" spans="1:2">
      <c r="A44" s="22"/>
      <c r="B44" s="23"/>
    </row>
    <row r="45" spans="1:2">
      <c r="A45" s="22"/>
      <c r="B45" s="23"/>
    </row>
    <row r="46" spans="1:2">
      <c r="A46" s="22"/>
      <c r="B46" s="23"/>
    </row>
    <row r="47" spans="1:2">
      <c r="A47" s="22"/>
      <c r="B47" s="23"/>
    </row>
    <row r="48" spans="1:2">
      <c r="A48" s="22"/>
      <c r="B48" s="23"/>
    </row>
    <row r="49" spans="1:2">
      <c r="A49" s="22"/>
      <c r="B49" s="23"/>
    </row>
    <row r="50" ht="13.75" spans="1:2">
      <c r="A50" s="22"/>
      <c r="B50" s="23"/>
    </row>
    <row r="51" ht="13.75" spans="1:2">
      <c r="A51" s="24" t="s">
        <v>207</v>
      </c>
      <c r="B51" s="25">
        <f>IF(入力!Y35="","",入力!Y35)</f>
        <v>1</v>
      </c>
    </row>
    <row r="52" spans="1:41">
      <c r="A52" s="26" t="s">
        <v>208</v>
      </c>
      <c r="B52" s="27" t="s">
        <v>209</v>
      </c>
      <c r="C52" s="4" t="s">
        <v>210</v>
      </c>
      <c r="D52" s="4" t="s">
        <v>211</v>
      </c>
      <c r="E52" s="4" t="s">
        <v>212</v>
      </c>
      <c r="F52" s="4" t="s">
        <v>213</v>
      </c>
      <c r="G52" s="4" t="s">
        <v>185</v>
      </c>
      <c r="H52" s="4" t="s">
        <v>214</v>
      </c>
      <c r="I52" s="4" t="s">
        <v>215</v>
      </c>
      <c r="J52" s="4" t="s">
        <v>216</v>
      </c>
      <c r="K52" s="4" t="s">
        <v>217</v>
      </c>
      <c r="L52" s="4" t="s">
        <v>218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IF(入力!B27="","",入力!B27)</f>
        <v>①</v>
      </c>
      <c r="C53" s="18" t="str">
        <f>IF(入力!C28="","",入力!C28)</f>
        <v>岩井</v>
      </c>
      <c r="D53" s="18" t="str">
        <f>IF(入力!E28="","",入力!E28)</f>
        <v>詠新</v>
      </c>
      <c r="E53" s="18" t="str">
        <f>IF(入力!C27="","",入力!C27)</f>
        <v>イワイ</v>
      </c>
      <c r="F53" s="18" t="str">
        <f>IF(入力!E27="","",入力!E27)</f>
        <v>エイシン</v>
      </c>
      <c r="G53" s="18" t="str">
        <f>IF(入力!M27="","",入力!M27)</f>
        <v>JVA20522087</v>
      </c>
      <c r="H53" s="18" t="str">
        <f>IF(入力!I27="","",入力!I27)</f>
        <v>匝瑳市立八日市場小学校</v>
      </c>
      <c r="I53" s="18">
        <f>IF(入力!G27="","",入力!G27)</f>
        <v>6</v>
      </c>
      <c r="J53" s="18">
        <f>IF(入力!P27="","",入力!P27)</f>
        <v>147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2"/>
    </row>
    <row r="54" spans="1:41">
      <c r="A54" s="17">
        <f>A53+1</f>
        <v>2</v>
      </c>
      <c r="B54" s="18">
        <f>IF(入力!B29="","",入力!B29)</f>
        <v>2</v>
      </c>
      <c r="C54" s="18" t="str">
        <f>IF(入力!C30="","",入力!C30)</f>
        <v>小川</v>
      </c>
      <c r="D54" s="18" t="str">
        <f>IF(入力!E30="","",入力!E30)</f>
        <v>大陽</v>
      </c>
      <c r="E54" s="18" t="str">
        <f>IF(入力!C29="","",入力!C29)</f>
        <v>オガワ</v>
      </c>
      <c r="F54" s="18" t="str">
        <f>IF(入力!E29="","",入力!E29)</f>
        <v>タイヨウ</v>
      </c>
      <c r="G54" s="18" t="str">
        <f>IF(入力!M29="","",入力!M29)</f>
        <v>JVA023341579</v>
      </c>
      <c r="H54" s="18" t="str">
        <f>IF(入力!I29="","",入力!I29)</f>
        <v>匝瑳市立野田小学校</v>
      </c>
      <c r="I54" s="18">
        <f>IF(入力!G29="","",入力!G29)</f>
        <v>6</v>
      </c>
      <c r="J54" s="18">
        <f>IF(入力!P29="","",入力!P29)</f>
        <v>170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2"/>
    </row>
    <row r="55" spans="1:41">
      <c r="A55" s="17">
        <f t="shared" ref="A55:A118" si="0">A54+1</f>
        <v>3</v>
      </c>
      <c r="B55" s="18">
        <f>IF(入力!B31="","",入力!B31)</f>
        <v>3</v>
      </c>
      <c r="C55" s="18" t="str">
        <f>IF(入力!C32="","",入力!C32)</f>
        <v>岡部</v>
      </c>
      <c r="D55" s="18" t="str">
        <f>IF(入力!E32="","",入力!E32)</f>
        <v>陽輝</v>
      </c>
      <c r="E55" s="18" t="str">
        <f>IF(入力!C31="","",入力!C31)</f>
        <v>オカベ</v>
      </c>
      <c r="F55" s="18" t="str">
        <f>IF(入力!E31="","",入力!E31)</f>
        <v>ハルキ</v>
      </c>
      <c r="G55" s="18" t="str">
        <f>IF(入力!M31="","",入力!M31)</f>
        <v>JVA022552518</v>
      </c>
      <c r="H55" s="18" t="str">
        <f>IF(入力!I31="","",入力!I31)</f>
        <v>東庄町立東庄小学校</v>
      </c>
      <c r="I55" s="18">
        <f>IF(入力!G31="","",入力!G31)</f>
        <v>6</v>
      </c>
      <c r="J55" s="18">
        <f>IF(入力!P31="","",入力!P31)</f>
        <v>144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2"/>
    </row>
    <row r="56" spans="1:41">
      <c r="A56" s="17">
        <f t="shared" si="0"/>
        <v>4</v>
      </c>
      <c r="B56" s="18">
        <f>IF(入力!B33="","",入力!B33)</f>
        <v>4</v>
      </c>
      <c r="C56" s="18" t="str">
        <f>IF(入力!C34="","",入力!C34)</f>
        <v>野中</v>
      </c>
      <c r="D56" s="18" t="str">
        <f>IF(入力!E34="","",入力!E34)</f>
        <v>朔</v>
      </c>
      <c r="E56" s="18" t="str">
        <f>IF(入力!C33="","",入力!C33)</f>
        <v>ノナカ</v>
      </c>
      <c r="F56" s="18" t="str">
        <f>IF(入力!E33="","",入力!E33)</f>
        <v>サク</v>
      </c>
      <c r="G56" s="18" t="str">
        <f>IF(入力!M33="","",入力!M33)</f>
        <v>JVA020270803</v>
      </c>
      <c r="H56" s="18" t="str">
        <f>IF(入力!I33="","",入力!I33)</f>
        <v>匝瑳市立野田小学校</v>
      </c>
      <c r="I56" s="18">
        <f>IF(入力!G33="","",入力!G33)</f>
        <v>6</v>
      </c>
      <c r="J56" s="18">
        <f>IF(入力!P33="","",入力!P33)</f>
        <v>147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2"/>
    </row>
    <row r="57" spans="1:41">
      <c r="A57" s="17">
        <f t="shared" si="0"/>
        <v>5</v>
      </c>
      <c r="B57" s="18">
        <f>IF(入力!B35="","",入力!B35)</f>
        <v>5</v>
      </c>
      <c r="C57" s="18" t="str">
        <f>IF(入力!C36="","",入力!C36)</f>
        <v>熱田</v>
      </c>
      <c r="D57" s="18" t="str">
        <f>IF(入力!E36="","",入力!E36)</f>
        <v>晃基</v>
      </c>
      <c r="E57" s="18" t="str">
        <f>IF(入力!C35="","",入力!C35)</f>
        <v>アツタ</v>
      </c>
      <c r="F57" s="18" t="str">
        <f>IF(入力!E35="","",入力!E35)</f>
        <v>コウキ</v>
      </c>
      <c r="G57" s="18" t="str">
        <f>IF(入力!M35="","",入力!M35)</f>
        <v>JVA021457111</v>
      </c>
      <c r="H57" s="18" t="str">
        <f>IF(入力!I35="","",入力!I35)</f>
        <v>匝瑳市立野田小学校</v>
      </c>
      <c r="I57" s="18">
        <f>IF(入力!G35="","",入力!G35)</f>
        <v>6</v>
      </c>
      <c r="J57" s="18">
        <f>IF(入力!P35="","",入力!P35)</f>
        <v>148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2"/>
    </row>
    <row r="58" spans="1:41">
      <c r="A58" s="17">
        <f t="shared" si="0"/>
        <v>6</v>
      </c>
      <c r="B58" s="18">
        <f>IF(入力!B37="","",入力!B37)</f>
        <v>6</v>
      </c>
      <c r="C58" s="18" t="str">
        <f>IF(入力!C38="","",入力!C38)</f>
        <v>並木</v>
      </c>
      <c r="D58" s="18" t="str">
        <f>IF(入力!E38="","",入力!E38)</f>
        <v>翔夢</v>
      </c>
      <c r="E58" s="18" t="str">
        <f>IF(入力!C37="","",入力!C37)</f>
        <v>ナミキ</v>
      </c>
      <c r="F58" s="18" t="str">
        <f>IF(入力!E37="","",入力!E37)</f>
        <v>ショウマ</v>
      </c>
      <c r="G58" s="18" t="str">
        <f>IF(入力!M37="","",入力!M37)</f>
        <v>JVA022552310</v>
      </c>
      <c r="H58" s="18" t="str">
        <f>IF(入力!I37="","",入力!I37)</f>
        <v>旭市立豊畑小学校</v>
      </c>
      <c r="I58" s="18">
        <f>IF(入力!G37="","",入力!G37)</f>
        <v>6</v>
      </c>
      <c r="J58" s="18">
        <f>IF(入力!P37="","",入力!P37)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2"/>
    </row>
    <row r="59" spans="1:41">
      <c r="A59" s="17">
        <f t="shared" si="0"/>
        <v>7</v>
      </c>
      <c r="B59" s="18">
        <f>IF(入力!B39="","",入力!B39)</f>
        <v>7</v>
      </c>
      <c r="C59" s="18" t="str">
        <f>IF(入力!C40="","",入力!C40)</f>
        <v>熱田</v>
      </c>
      <c r="D59" s="18" t="str">
        <f>IF(入力!E40="","",入力!E40)</f>
        <v>葉月</v>
      </c>
      <c r="E59" s="18" t="str">
        <f>IF(入力!C39="","",入力!C39)</f>
        <v>アツタ</v>
      </c>
      <c r="F59" s="18" t="str">
        <f>IF(入力!E39="","",入力!E39)</f>
        <v>ハヅキ</v>
      </c>
      <c r="G59" s="18" t="str">
        <f>IF(入力!M39="","",入力!M39)</f>
        <v>JVA022416698</v>
      </c>
      <c r="H59" s="18" t="str">
        <f>IF(入力!I39="","",入力!I39)</f>
        <v>匝瑳市立野田小学校</v>
      </c>
      <c r="I59" s="18">
        <f>IF(入力!G39="","",入力!G39)</f>
        <v>6</v>
      </c>
      <c r="J59" s="18">
        <f>IF(入力!P39="","",入力!P39)</f>
        <v>152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2"/>
    </row>
    <row r="60" spans="1:41">
      <c r="A60" s="17">
        <f t="shared" si="0"/>
        <v>8</v>
      </c>
      <c r="B60" s="18">
        <f>IF(入力!B41="","",入力!B41)</f>
        <v>8</v>
      </c>
      <c r="C60" s="18" t="str">
        <f>IF(入力!C42="","",入力!C42)</f>
        <v>鈴木</v>
      </c>
      <c r="D60" s="18" t="str">
        <f>IF(入力!E42="","",入力!E42)</f>
        <v>稟花</v>
      </c>
      <c r="E60" s="18" t="str">
        <f>IF(入力!C41="","",入力!C41)</f>
        <v>スズキ</v>
      </c>
      <c r="F60" s="18" t="str">
        <f>IF(入力!E41="","",入力!E41)</f>
        <v>リンカ</v>
      </c>
      <c r="G60" s="18" t="str">
        <f>IF(入力!M41="","",入力!M41)</f>
        <v>JVA021243400</v>
      </c>
      <c r="H60" s="18" t="str">
        <f>IF(入力!I41="","",入力!I41)</f>
        <v>旭市立豊畑小学校</v>
      </c>
      <c r="I60" s="18">
        <f>IF(入力!G41="","",入力!G41)</f>
        <v>6</v>
      </c>
      <c r="J60" s="18">
        <f>IF(入力!P41="","",入力!P41)</f>
        <v>143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2"/>
    </row>
    <row r="61" spans="1:41">
      <c r="A61" s="17">
        <f t="shared" si="0"/>
        <v>9</v>
      </c>
      <c r="B61" s="18">
        <f>IF(入力!B43="","",入力!B43)</f>
        <v>9</v>
      </c>
      <c r="C61" s="18" t="str">
        <f>IF(入力!C44="","",入力!C44)</f>
        <v>川口</v>
      </c>
      <c r="D61" s="18" t="str">
        <f>IF(入力!E44="","",入力!E44)</f>
        <v>桜彩</v>
      </c>
      <c r="E61" s="18" t="str">
        <f>IF(入力!C43="","",入力!C43)</f>
        <v>カワグチ</v>
      </c>
      <c r="F61" s="18" t="str">
        <f>IF(入力!E43="","",入力!E43)</f>
        <v>サアヤ</v>
      </c>
      <c r="G61" s="18" t="str">
        <f>IF(入力!M43="","",入力!M43)</f>
        <v>JVA020270766</v>
      </c>
      <c r="H61" s="18" t="str">
        <f>IF(入力!I43="","",入力!I43)</f>
        <v>旭市立中央小学校</v>
      </c>
      <c r="I61" s="18">
        <f>IF(入力!G43="","",入力!G43)</f>
        <v>5</v>
      </c>
      <c r="J61" s="18">
        <f>IF(入力!P43="","",入力!P43)</f>
        <v>147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2"/>
    </row>
    <row r="62" spans="1:41">
      <c r="A62" s="17">
        <f t="shared" si="0"/>
        <v>10</v>
      </c>
      <c r="B62" s="18">
        <f>IF(入力!B45="","",入力!B45)</f>
        <v>10</v>
      </c>
      <c r="C62" s="18" t="str">
        <f>IF(入力!C46="","",入力!C46)</f>
        <v>安藤</v>
      </c>
      <c r="D62" s="18" t="str">
        <f>IF(入力!E46="","",入力!E46)</f>
        <v>守優</v>
      </c>
      <c r="E62" s="18" t="str">
        <f>IF(入力!C45="","",入力!C45)</f>
        <v>アンドウ</v>
      </c>
      <c r="F62" s="18" t="str">
        <f>IF(入力!E45="","",入力!E45)</f>
        <v>シュウ</v>
      </c>
      <c r="G62" s="18" t="str">
        <f>IF(入力!M45="","",入力!M45)</f>
        <v>JVA022552327</v>
      </c>
      <c r="H62" s="18" t="str">
        <f>IF(入力!I45="","",入力!I45)</f>
        <v>匝瑳市立椿海小学校</v>
      </c>
      <c r="I62" s="18">
        <f>IF(入力!G45="","",入力!G45)</f>
        <v>5</v>
      </c>
      <c r="J62" s="18">
        <f>IF(入力!P45="","",入力!P45)</f>
        <v>136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2"/>
    </row>
    <row r="63" spans="1:41">
      <c r="A63" s="17">
        <f t="shared" si="0"/>
        <v>11</v>
      </c>
      <c r="B63" s="18">
        <f>IF(入力!B47="","",入力!B47)</f>
        <v>11</v>
      </c>
      <c r="C63" s="18" t="str">
        <f>IF(入力!C48="","",入力!C48)</f>
        <v>大根</v>
      </c>
      <c r="D63" s="18" t="str">
        <f>IF(入力!E48="","",入力!E48)</f>
        <v>愛芽</v>
      </c>
      <c r="E63" s="18" t="str">
        <f>IF(入力!C47="","",入力!C47)</f>
        <v>オオネ</v>
      </c>
      <c r="F63" s="18" t="str">
        <f>IF(入力!E47="","",入力!E47)</f>
        <v>ヒナタ</v>
      </c>
      <c r="G63" s="18" t="str">
        <f>IF(入力!M47="","",入力!M47)</f>
        <v>JVA023341586</v>
      </c>
      <c r="H63" s="18" t="str">
        <f>IF(入力!I47="","",入力!I47)</f>
        <v>旭市立中和小学校</v>
      </c>
      <c r="I63" s="18">
        <f>IF(入力!G47="","",入力!G47)</f>
        <v>5</v>
      </c>
      <c r="J63" s="18">
        <f>IF(入力!P47="","",入力!P47)</f>
        <v>142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2"/>
    </row>
    <row r="64" spans="1:41">
      <c r="A64" s="17">
        <f t="shared" si="0"/>
        <v>12</v>
      </c>
      <c r="B64" s="18">
        <f>IF(入力!B49="","",入力!B49)</f>
        <v>12</v>
      </c>
      <c r="C64" s="18" t="str">
        <f>IF(入力!C50="","",入力!C50)</f>
        <v>滝野</v>
      </c>
      <c r="D64" s="18" t="str">
        <f>IF(入力!E50="","",入力!E50)</f>
        <v>咲陽</v>
      </c>
      <c r="E64" s="18" t="str">
        <f>IF(入力!C49="","",入力!C49)</f>
        <v>タキノ</v>
      </c>
      <c r="F64" s="18" t="str">
        <f>IF(入力!E49="","",入力!E49)</f>
        <v>サヤ</v>
      </c>
      <c r="G64" s="18" t="str">
        <f>IF(入力!M49="","",入力!M49)</f>
        <v>JVA021243424</v>
      </c>
      <c r="H64" s="18" t="str">
        <f>IF(入力!I49="","",入力!I49)</f>
        <v>旭市立干潟小学校</v>
      </c>
      <c r="I64" s="18">
        <f>IF(入力!G49="","",入力!G49)</f>
        <v>5</v>
      </c>
      <c r="J64" s="18">
        <f>IF(入力!P49="","",入力!P49)</f>
        <v>140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2"/>
    </row>
    <row r="65" spans="1:41">
      <c r="A65" s="17">
        <f t="shared" si="0"/>
        <v>13</v>
      </c>
      <c r="B65" s="18" t="str">
        <f>IF(入力!B51="","",入力!B51)</f>
        <v/>
      </c>
      <c r="C65" s="18" t="str">
        <f>IF(入力!C52="","",入力!C52)</f>
        <v/>
      </c>
      <c r="D65" s="18" t="str">
        <f>IF(入力!E52="","",入力!E52)</f>
        <v/>
      </c>
      <c r="E65" s="18" t="str">
        <f>IF(入力!C51="","",入力!C51)</f>
        <v/>
      </c>
      <c r="F65" s="18" t="str">
        <f>IF(入力!E51="","",入力!E51)</f>
        <v/>
      </c>
      <c r="G65" s="18" t="str">
        <f>IF(入力!M51="","",入力!M51)</f>
        <v/>
      </c>
      <c r="H65" s="18" t="str">
        <f>IF(入力!I51="","",入力!I51)</f>
        <v/>
      </c>
      <c r="I65" s="18" t="str">
        <f>IF(入力!G51="","",入力!G51)</f>
        <v/>
      </c>
      <c r="J65" s="18" t="str">
        <f>IF(入力!P51="","",入力!P51)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2"/>
    </row>
    <row r="66" spans="1:41">
      <c r="A66" s="17">
        <f t="shared" si="0"/>
        <v>14</v>
      </c>
      <c r="B66" s="18" t="str">
        <f>IF(入力!B53="","",入力!B53)</f>
        <v/>
      </c>
      <c r="C66" s="18" t="str">
        <f>IF(入力!C54="","",入力!C54)</f>
        <v/>
      </c>
      <c r="D66" s="18" t="str">
        <f>IF(入力!E54="","",入力!E54)</f>
        <v/>
      </c>
      <c r="E66" s="18" t="str">
        <f>IF(入力!C53="","",入力!C53)</f>
        <v/>
      </c>
      <c r="F66" s="18" t="str">
        <f>IF(入力!E53="","",入力!E53)</f>
        <v/>
      </c>
      <c r="G66" s="18" t="str">
        <f>IF(入力!M53="","",入力!M53)</f>
        <v/>
      </c>
      <c r="H66" s="18" t="str">
        <f>IF(入力!I53="","",入力!I53)</f>
        <v/>
      </c>
      <c r="I66" s="18" t="str">
        <f>IF(入力!G53="","",入力!G53)</f>
        <v/>
      </c>
      <c r="J66" s="18" t="str">
        <f>IF(入力!P53="","",入力!P53)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2"/>
    </row>
    <row r="67" spans="1:41">
      <c r="A67" s="17">
        <f t="shared" si="0"/>
        <v>15</v>
      </c>
      <c r="B67" s="18" t="str">
        <f>IF(入力!B54="","",入力!B54)</f>
        <v/>
      </c>
      <c r="C67" s="18"/>
      <c r="D67" s="18"/>
      <c r="E67" s="18"/>
      <c r="F67" s="18"/>
      <c r="G67" s="18"/>
      <c r="H67" s="18" t="str">
        <f>IF(入力!I54="","",入力!I54)</f>
        <v/>
      </c>
      <c r="I67" s="18" t="str">
        <f>IF(入力!G52="","",入力!G52)</f>
        <v/>
      </c>
      <c r="J67" s="18" t="str">
        <f>IF(入力!P52="","",入力!P52)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2"/>
    </row>
    <row r="68" spans="1:41">
      <c r="A68" s="17">
        <f t="shared" si="0"/>
        <v>16</v>
      </c>
      <c r="B68" s="18" t="str">
        <f>IF(入力!B28="","",入力!B28)</f>
        <v/>
      </c>
      <c r="C68" s="18"/>
      <c r="D68" s="18"/>
      <c r="E68" s="18"/>
      <c r="F68" s="18"/>
      <c r="G68" s="18"/>
      <c r="H68" s="18" t="str">
        <f>IF(入力!I28="","",入力!I28)</f>
        <v/>
      </c>
      <c r="I68" s="18" t="str">
        <f>IF(入力!G54="","",入力!G54)</f>
        <v/>
      </c>
      <c r="J68" s="18" t="str">
        <f>IF(入力!P54="","",入力!P54)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2"/>
    </row>
    <row r="69" spans="1:41">
      <c r="A69" s="17">
        <f t="shared" si="0"/>
        <v>17</v>
      </c>
      <c r="B69" s="18" t="str">
        <f>IF(入力!B30="","",入力!B30)</f>
        <v/>
      </c>
      <c r="C69" s="18"/>
      <c r="D69" s="18"/>
      <c r="E69" s="18"/>
      <c r="F69" s="18"/>
      <c r="G69" s="18"/>
      <c r="H69" s="18" t="str">
        <f>IF(入力!I30="","",入力!I30)</f>
        <v/>
      </c>
      <c r="I69" s="18" t="str">
        <f>IF(入力!G28="","",入力!G28)</f>
        <v/>
      </c>
      <c r="J69" s="18" t="str">
        <f>IF(入力!P28="","",入力!P28)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2"/>
    </row>
    <row r="70" spans="1:41">
      <c r="A70" s="17">
        <f t="shared" si="0"/>
        <v>18</v>
      </c>
      <c r="B70" s="18" t="str">
        <f>IF(入力!B32="","",入力!B32)</f>
        <v/>
      </c>
      <c r="C70" s="18"/>
      <c r="D70" s="18"/>
      <c r="E70" s="18"/>
      <c r="F70" s="18"/>
      <c r="G70" s="18"/>
      <c r="H70" s="18" t="str">
        <f>IF(入力!I32="","",入力!I32)</f>
        <v/>
      </c>
      <c r="I70" s="18" t="str">
        <f>IF(入力!G30="","",入力!G30)</f>
        <v/>
      </c>
      <c r="J70" s="18" t="str">
        <f>IF(入力!P30="","",入力!P30)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2"/>
    </row>
    <row r="71" spans="1:41">
      <c r="A71" s="17">
        <f t="shared" si="0"/>
        <v>19</v>
      </c>
      <c r="B71" s="18" t="str">
        <f>IF(入力!B34="","",入力!B34)</f>
        <v/>
      </c>
      <c r="C71" s="18"/>
      <c r="D71" s="18"/>
      <c r="E71" s="18"/>
      <c r="F71" s="18"/>
      <c r="G71" s="18"/>
      <c r="H71" s="18" t="str">
        <f>IF(入力!I34="","",入力!I34)</f>
        <v/>
      </c>
      <c r="I71" s="18" t="str">
        <f>IF(入力!G32="","",入力!G32)</f>
        <v/>
      </c>
      <c r="J71" s="18" t="str">
        <f>IF(入力!P32="","",入力!P32)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2"/>
    </row>
    <row r="72" spans="1:41">
      <c r="A72" s="17">
        <f t="shared" si="0"/>
        <v>20</v>
      </c>
      <c r="B72" s="18" t="str">
        <f>IF(入力!B36="","",入力!B36)</f>
        <v/>
      </c>
      <c r="C72" s="18"/>
      <c r="D72" s="18"/>
      <c r="E72" s="18"/>
      <c r="F72" s="18"/>
      <c r="G72" s="18"/>
      <c r="H72" s="18" t="str">
        <f>IF(入力!I36="","",入力!I36)</f>
        <v/>
      </c>
      <c r="I72" s="18" t="str">
        <f>IF(入力!G34="","",入力!G34)</f>
        <v/>
      </c>
      <c r="J72" s="18" t="str">
        <f>IF(入力!P34="","",入力!P34)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2"/>
    </row>
    <row r="73" spans="1:41">
      <c r="A73" s="17">
        <f t="shared" si="0"/>
        <v>21</v>
      </c>
      <c r="B73" s="18" t="str">
        <f>IF(入力!B38="","",入力!B38)</f>
        <v/>
      </c>
      <c r="C73" s="18"/>
      <c r="D73" s="18"/>
      <c r="E73" s="18"/>
      <c r="F73" s="18"/>
      <c r="G73" s="18"/>
      <c r="H73" s="18" t="str">
        <f>IF(入力!I38="","",入力!I38)</f>
        <v/>
      </c>
      <c r="I73" s="18" t="str">
        <f>IF(入力!G36="","",入力!G36)</f>
        <v/>
      </c>
      <c r="J73" s="18" t="str">
        <f>IF(入力!P36="","",入力!P36)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2"/>
    </row>
    <row r="74" spans="1:41">
      <c r="A74" s="17">
        <f t="shared" si="0"/>
        <v>22</v>
      </c>
      <c r="B74" s="18" t="str">
        <f>IF(入力!B40="","",入力!B40)</f>
        <v/>
      </c>
      <c r="C74" s="18"/>
      <c r="D74" s="18"/>
      <c r="E74" s="18"/>
      <c r="F74" s="18"/>
      <c r="G74" s="18"/>
      <c r="H74" s="18" t="str">
        <f>IF(入力!I40="","",入力!I40)</f>
        <v/>
      </c>
      <c r="I74" s="18" t="str">
        <f>IF(入力!G38="","",入力!G38)</f>
        <v/>
      </c>
      <c r="J74" s="18" t="str">
        <f>IF(入力!P38="","",入力!P38)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2"/>
    </row>
    <row r="75" spans="1:41">
      <c r="A75" s="17">
        <f t="shared" si="0"/>
        <v>23</v>
      </c>
      <c r="B75" s="18" t="str">
        <f>IF(入力!B42="","",入力!B42)</f>
        <v/>
      </c>
      <c r="C75" s="18"/>
      <c r="D75" s="18"/>
      <c r="E75" s="18"/>
      <c r="F75" s="18"/>
      <c r="G75" s="18"/>
      <c r="H75" s="18" t="str">
        <f>IF(入力!I42="","",入力!I42)</f>
        <v/>
      </c>
      <c r="I75" s="18" t="str">
        <f>IF(入力!G40="","",入力!G40)</f>
        <v/>
      </c>
      <c r="J75" s="18" t="str">
        <f>IF(入力!P40="","",入力!P40)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2"/>
    </row>
    <row r="76" spans="1:41">
      <c r="A76" s="17">
        <f t="shared" si="0"/>
        <v>24</v>
      </c>
      <c r="B76" s="18" t="str">
        <f>IF(入力!B44="","",入力!B44)</f>
        <v/>
      </c>
      <c r="C76" s="18"/>
      <c r="D76" s="18"/>
      <c r="E76" s="18"/>
      <c r="F76" s="18"/>
      <c r="G76" s="18"/>
      <c r="H76" s="18" t="str">
        <f>IF(入力!I44="","",入力!I44)</f>
        <v/>
      </c>
      <c r="I76" s="18" t="str">
        <f>IF(入力!G42="","",入力!G42)</f>
        <v/>
      </c>
      <c r="J76" s="18" t="str">
        <f>IF(入力!P42="","",入力!P42)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2"/>
    </row>
    <row r="77" spans="1:41">
      <c r="A77" s="17">
        <f t="shared" si="0"/>
        <v>25</v>
      </c>
      <c r="B77" s="18" t="str">
        <f>IF(入力!B46="","",入力!B46)</f>
        <v/>
      </c>
      <c r="C77" s="18"/>
      <c r="D77" s="18"/>
      <c r="E77" s="18"/>
      <c r="F77" s="18"/>
      <c r="G77" s="18"/>
      <c r="H77" s="18" t="str">
        <f>IF(入力!I46="","",入力!I46)</f>
        <v/>
      </c>
      <c r="I77" s="18" t="str">
        <f>IF(入力!G44="","",入力!G44)</f>
        <v/>
      </c>
      <c r="J77" s="18" t="str">
        <f>IF(入力!P44="","",入力!P44)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2"/>
    </row>
    <row r="78" spans="1:41">
      <c r="A78" s="17">
        <f t="shared" si="0"/>
        <v>26</v>
      </c>
      <c r="B78" s="18" t="str">
        <f>IF(入力!B48="","",入力!B48)</f>
        <v/>
      </c>
      <c r="C78" s="18"/>
      <c r="D78" s="18"/>
      <c r="E78" s="18"/>
      <c r="F78" s="18"/>
      <c r="G78" s="18"/>
      <c r="H78" s="18" t="str">
        <f>IF(入力!I48="","",入力!I48)</f>
        <v/>
      </c>
      <c r="I78" s="18" t="str">
        <f>IF(入力!G46="","",入力!G46)</f>
        <v/>
      </c>
      <c r="J78" s="18" t="str">
        <f>IF(入力!P46="","",入力!P46)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2"/>
    </row>
    <row r="79" spans="1:41">
      <c r="A79" s="17">
        <f t="shared" si="0"/>
        <v>27</v>
      </c>
      <c r="B79" s="18" t="str">
        <f>IF(入力!B50="","",入力!B50)</f>
        <v/>
      </c>
      <c r="C79" s="18"/>
      <c r="D79" s="18"/>
      <c r="E79" s="18"/>
      <c r="F79" s="18"/>
      <c r="G79" s="18"/>
      <c r="H79" s="18" t="str">
        <f>IF(入力!I50="","",入力!I50)</f>
        <v/>
      </c>
      <c r="I79" s="18" t="str">
        <f>IF(入力!G48="","",入力!G48)</f>
        <v/>
      </c>
      <c r="J79" s="18" t="str">
        <f>IF(入力!P48="","",入力!P48)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2"/>
    </row>
    <row r="80" spans="1:41">
      <c r="A80" s="17">
        <f t="shared" si="0"/>
        <v>28</v>
      </c>
      <c r="B80" s="18" t="str">
        <f>IF(入力!B52="","",入力!B52)</f>
        <v/>
      </c>
      <c r="C80" s="18"/>
      <c r="D80" s="18"/>
      <c r="E80" s="18"/>
      <c r="F80" s="18"/>
      <c r="G80" s="18"/>
      <c r="H80" s="18" t="str">
        <f>IF(入力!I52="","",入力!I52)</f>
        <v/>
      </c>
      <c r="I80" s="18" t="str">
        <f>IF(入力!G50="","",入力!G50)</f>
        <v/>
      </c>
      <c r="J80" s="18" t="str">
        <f>IF(入力!P50="","",入力!P50)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2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2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2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2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2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2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2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2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2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2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2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2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2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2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2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2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2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2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2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2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2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2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2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2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2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2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2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2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2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2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2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2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2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2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2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2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2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2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2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2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2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2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2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2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2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2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2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2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2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2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2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2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2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2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2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2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2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2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2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2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2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2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2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2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2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2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2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2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2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2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2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2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2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2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2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2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2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2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2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2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2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2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2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2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2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2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2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2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2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2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2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2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2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2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2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2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2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2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2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2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2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2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2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2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2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2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2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2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2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2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2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2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2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2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2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2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2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2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2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2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2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2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2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2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2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2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2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2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2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2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2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2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2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2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2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2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2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2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2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2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2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2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2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2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2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2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2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2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2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2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2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2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2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2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2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2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2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2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2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2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2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2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2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2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2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2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2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2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2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2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2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2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2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2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2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2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2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2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2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2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2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2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2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2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2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2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2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2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2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2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2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2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2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2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2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2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2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2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2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2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2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2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2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2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2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2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2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2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2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2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2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2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2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2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2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2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2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2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2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2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2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2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2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2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2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2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2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2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2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2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2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2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2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2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2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2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2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2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2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2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2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2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2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2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2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2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2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2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2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2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2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2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2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2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2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2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2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2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2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2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2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2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2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2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2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2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2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2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2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2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2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2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2"/>
    </row>
  </sheetData>
  <sheetProtection sheet="1" objects="1" scenarios="1"/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2026-04-22T18:17:08Z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