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sou\Downloads\"/>
    </mc:Choice>
  </mc:AlternateContent>
  <xr:revisionPtr revIDLastSave="0" documentId="13_ncr:1_{C098FA39-0EC9-4DD5-9795-020B620571F3}" xr6:coauthVersionLast="47" xr6:coauthVersionMax="47" xr10:uidLastSave="{00000000-0000-0000-0000-000000000000}"/>
  <bookViews>
    <workbookView xWindow="1080" yWindow="1080" windowWidth="21495" windowHeight="1138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<sst xmlns="http://schemas.openxmlformats.org/spreadsheetml/2006/main" count="287" uniqueCount="225">
  <si>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</si>
  <si>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</si>
  <si>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</si>
  <si>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</si>
  <si>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</si>
  <si>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</si>
  <si>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</si>
  <si>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</si>
  <si>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</si>
  <si>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</si>
  <si>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</si>
  <si>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</si>
  <si>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</si>
  <si>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</si>
  <si>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</si>
  <si>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</si>
  <si>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</si>
  <si>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</si>
  <si>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</si>
  <si>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</si>
  <si>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</si>
  <si>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</si>
  <si>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</si>
  <si>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</si>
  <si>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</si>
  <si>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</si>
  <si>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</si>
  <si>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</si>
  <si>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</si>
  <si>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</si>
  <si>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</si>
  <si>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</si>
  <si>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</si>
  <si>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</si>
  <si>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</si>
  <si>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</si>
  <si>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</si>
  <si>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</si>
  <si>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</si>
  <si>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</si>
  <si>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</si>
  <si>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</si>
  <si>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</si>
  <si>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</si>
  <si>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</si>
  <si>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</si>
  <si>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</si>
  <si>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</si>
  <si>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</si>
  <si>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</si>
  <si>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</si>
  <si>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</si>
  <si>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</si>
  <si>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</si>
  <si>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</si>
  <si>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</si>
  <si>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</si>
  <si>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</si>
  <si>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</si>
  <si>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</si>
  <si>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</si>
  <si>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</si>
  <si>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</si>
  <si>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</si>
  <si>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</si>
  <si>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</si>
  <si>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</si>
  <si>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</si>
  <si>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</si>
  <si>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</si>
  <si>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</si>
  <si>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</si>
  <si>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</si>
  <si>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</si>
  <si>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</si>
  <si>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</si>
  <si>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</si>
  <si>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</si>
  <si>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</si>
  <si>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</si>
  <si>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</si>
  <si>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</si>
  <si>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</si>
  <si>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</si>
  <si>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</si>
  <si>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</si>
  <si>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</si>
  <si>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</si>
  <si>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</si>
  <si>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</si>
  <si>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</si>
  <si>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</si>
  <si>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</si>
  <si>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</si>
  <si>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</si>
  <si>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</si>
  <si>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</si>
  <si>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</si>
  <si>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</si>
  <si>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</si>
  <si>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</si>
  <si>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</si>
  <si>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</si>
  <si>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</si>
  <si>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</si>
  <si>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</si>
  <si>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</si>
  <si>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</si>
  <si>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</si>
  <si>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</si>
  <si>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</si>
  <si>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</si>
  <si>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</si>
  <si>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</si>
  <si>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</si>
  <si>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</si>
  <si>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</si>
  <si>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</si>
  <si>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</si>
  <si>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</si>
  <si>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</si>
  <si>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</si>
  <si>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</si>
  <si>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</si>
  <si>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</si>
  <si>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</si>
  <si>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</si>
  <si>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</si>
  <si>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</si>
  <si>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</si>
  <si>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</si>
  <si>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</si>
  <si>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大貫ジュニアバレーボールクラブ</t>
    <phoneticPr fontId="2"/>
  </si>
  <si>
    <t>オオヌキジュニアバレーボールクラブ</t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</si>
  <si>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</si>
  <si>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大貫</t>
    <rPh sb="0" eb="2">
      <t>オオヌキ</t>
    </rPh>
    <phoneticPr fontId="2"/>
  </si>
  <si>
    <t>12K11464</t>
    <phoneticPr fontId="2"/>
  </si>
  <si>
    <t>末</t>
    <rPh sb="0" eb="1">
      <t>スエ</t>
    </rPh>
    <phoneticPr fontId="2"/>
  </si>
  <si>
    <t>祐樹</t>
    <rPh sb="0" eb="2">
      <t>ユウキ</t>
    </rPh>
    <phoneticPr fontId="2"/>
  </si>
  <si>
    <t>スエ</t>
    <phoneticPr fontId="2"/>
  </si>
  <si>
    <t>ユウキ</t>
    <phoneticPr fontId="2"/>
  </si>
  <si>
    <t>平</t>
    <rPh sb="0" eb="1">
      <t>タイラ</t>
    </rPh>
    <phoneticPr fontId="2"/>
  </si>
  <si>
    <t>一晶</t>
    <rPh sb="0" eb="2">
      <t>カズマサ</t>
    </rPh>
    <phoneticPr fontId="2"/>
  </si>
  <si>
    <t>タライ</t>
    <phoneticPr fontId="2"/>
  </si>
  <si>
    <t>白木</t>
    <rPh sb="0" eb="2">
      <t>シラキ</t>
    </rPh>
    <phoneticPr fontId="2"/>
  </si>
  <si>
    <t>美智子</t>
    <rPh sb="0" eb="3">
      <t>ミチコ</t>
    </rPh>
    <phoneticPr fontId="2"/>
  </si>
  <si>
    <t>シラキ</t>
    <phoneticPr fontId="2"/>
  </si>
  <si>
    <t>ミチコ</t>
    <phoneticPr fontId="2"/>
  </si>
  <si>
    <t>渡辺</t>
    <rPh sb="0" eb="2">
      <t>ワタナベ</t>
    </rPh>
    <phoneticPr fontId="2"/>
  </si>
  <si>
    <t>まさ子</t>
    <rPh sb="2" eb="3">
      <t>コ</t>
    </rPh>
    <phoneticPr fontId="2"/>
  </si>
  <si>
    <t>ワタナベ</t>
    <phoneticPr fontId="2"/>
  </si>
  <si>
    <t>マサコ</t>
    <phoneticPr fontId="2"/>
  </si>
  <si>
    <t>富津市小久保2824-1</t>
    <phoneticPr fontId="2"/>
  </si>
  <si>
    <t>0439</t>
    <phoneticPr fontId="2"/>
  </si>
  <si>
    <t>65</t>
    <phoneticPr fontId="2"/>
  </si>
  <si>
    <t>1675</t>
    <phoneticPr fontId="2"/>
  </si>
  <si>
    <t>①</t>
    <phoneticPr fontId="2"/>
  </si>
  <si>
    <t>松浦</t>
    <rPh sb="0" eb="2">
      <t>マツウラ</t>
    </rPh>
    <phoneticPr fontId="2"/>
  </si>
  <si>
    <t>愛南</t>
    <rPh sb="0" eb="1">
      <t>アイ</t>
    </rPh>
    <rPh sb="1" eb="2">
      <t>ミナミ</t>
    </rPh>
    <phoneticPr fontId="2"/>
  </si>
  <si>
    <t>マツウラ</t>
    <phoneticPr fontId="2"/>
  </si>
  <si>
    <t>アイナ</t>
    <phoneticPr fontId="2"/>
  </si>
  <si>
    <t>内田</t>
    <rPh sb="0" eb="2">
      <t>ウチダ</t>
    </rPh>
    <phoneticPr fontId="2"/>
  </si>
  <si>
    <t>彩瑚</t>
    <rPh sb="0" eb="1">
      <t>アヤ</t>
    </rPh>
    <rPh sb="1" eb="2">
      <t>コ</t>
    </rPh>
    <phoneticPr fontId="2"/>
  </si>
  <si>
    <t>ウチダ</t>
    <phoneticPr fontId="2"/>
  </si>
  <si>
    <t>アコ</t>
    <phoneticPr fontId="2"/>
  </si>
  <si>
    <t>安藝</t>
    <phoneticPr fontId="2"/>
  </si>
  <si>
    <t>陽向</t>
    <phoneticPr fontId="2"/>
  </si>
  <si>
    <t>アキ</t>
    <phoneticPr fontId="2"/>
  </si>
  <si>
    <t>ヒナタ</t>
    <phoneticPr fontId="2"/>
  </si>
  <si>
    <t>賀川</t>
    <rPh sb="0" eb="2">
      <t>カガワ</t>
    </rPh>
    <phoneticPr fontId="2"/>
  </si>
  <si>
    <t>奏絆</t>
    <phoneticPr fontId="2"/>
  </si>
  <si>
    <t>カガワ</t>
    <phoneticPr fontId="2"/>
  </si>
  <si>
    <t>ソナ</t>
    <phoneticPr fontId="2"/>
  </si>
  <si>
    <t>富津市立大貫小学校</t>
    <phoneticPr fontId="2"/>
  </si>
  <si>
    <t>木更津市立畑沢小学校</t>
    <phoneticPr fontId="2"/>
  </si>
  <si>
    <t>293</t>
    <phoneticPr fontId="2"/>
  </si>
  <si>
    <t>0042</t>
    <phoneticPr fontId="2"/>
  </si>
  <si>
    <t>0036</t>
    <phoneticPr fontId="2"/>
  </si>
  <si>
    <t>富津市千種新田571-44</t>
    <phoneticPr fontId="2"/>
  </si>
  <si>
    <t>299</t>
    <phoneticPr fontId="2"/>
  </si>
  <si>
    <t>1162</t>
    <phoneticPr fontId="2"/>
  </si>
  <si>
    <t>君津市八重原172-90</t>
    <phoneticPr fontId="2"/>
  </si>
  <si>
    <t>0043</t>
    <phoneticPr fontId="2"/>
  </si>
  <si>
    <t>富津市岩瀬1147-55</t>
    <rPh sb="0" eb="3">
      <t>フッツシ</t>
    </rPh>
    <rPh sb="3" eb="5">
      <t>イワセ</t>
    </rPh>
    <phoneticPr fontId="2"/>
  </si>
  <si>
    <t>4679</t>
    <phoneticPr fontId="2"/>
  </si>
  <si>
    <t>55</t>
    <phoneticPr fontId="2"/>
  </si>
  <si>
    <t>6240</t>
    <phoneticPr fontId="2"/>
  </si>
  <si>
    <t>090</t>
    <phoneticPr fontId="2"/>
  </si>
  <si>
    <t>2447</t>
    <phoneticPr fontId="2"/>
  </si>
  <si>
    <t>8781</t>
    <phoneticPr fontId="2"/>
  </si>
  <si>
    <t>カズアキ</t>
    <phoneticPr fontId="2"/>
  </si>
  <si>
    <t>笹生</t>
    <rPh sb="0" eb="2">
      <t>サソウ</t>
    </rPh>
    <phoneticPr fontId="2"/>
  </si>
  <si>
    <t>絢剛</t>
    <rPh sb="0" eb="1">
      <t>アヤ</t>
    </rPh>
    <rPh sb="1" eb="2">
      <t>ツヨシ</t>
    </rPh>
    <phoneticPr fontId="2"/>
  </si>
  <si>
    <t>サソウ</t>
    <phoneticPr fontId="2"/>
  </si>
  <si>
    <t>ケンゴウ</t>
    <phoneticPr fontId="2"/>
  </si>
  <si>
    <t>富津市立飯野小学校</t>
    <phoneticPr fontId="2"/>
  </si>
  <si>
    <t>田淵</t>
    <phoneticPr fontId="2"/>
  </si>
  <si>
    <t>誠</t>
    <rPh sb="0" eb="1">
      <t>マコト</t>
    </rPh>
    <phoneticPr fontId="2"/>
  </si>
  <si>
    <t>タブチ</t>
    <phoneticPr fontId="2"/>
  </si>
  <si>
    <t>マコト</t>
    <phoneticPr fontId="2"/>
  </si>
  <si>
    <t xml:space="preserve">渡邉 </t>
    <phoneticPr fontId="2"/>
  </si>
  <si>
    <t>侑辰</t>
    <phoneticPr fontId="2"/>
  </si>
  <si>
    <t>ワタナベ</t>
    <phoneticPr fontId="2"/>
  </si>
  <si>
    <t>ユウシン</t>
    <phoneticPr fontId="2"/>
  </si>
  <si>
    <t>緒形</t>
    <phoneticPr fontId="2"/>
  </si>
  <si>
    <t>凪咲</t>
    <phoneticPr fontId="2"/>
  </si>
  <si>
    <t>オガタ</t>
    <phoneticPr fontId="2"/>
  </si>
  <si>
    <t>ナギサ</t>
    <phoneticPr fontId="2"/>
  </si>
  <si>
    <t>白木</t>
    <rPh sb="0" eb="2">
      <t>シラキ</t>
    </rPh>
    <phoneticPr fontId="2"/>
  </si>
  <si>
    <t>奏多</t>
    <rPh sb="0" eb="2">
      <t>カナタ</t>
    </rPh>
    <phoneticPr fontId="2"/>
  </si>
  <si>
    <t>シラキ</t>
    <phoneticPr fontId="2"/>
  </si>
  <si>
    <t>カナタ</t>
    <phoneticPr fontId="2"/>
  </si>
  <si>
    <t>平野</t>
    <rPh sb="0" eb="2">
      <t>ヒラノ</t>
    </rPh>
    <phoneticPr fontId="2"/>
  </si>
  <si>
    <t>帆乃佳</t>
    <phoneticPr fontId="2"/>
  </si>
  <si>
    <t>ヒラノ</t>
    <phoneticPr fontId="2"/>
  </si>
  <si>
    <t>ホノカ</t>
    <phoneticPr fontId="2"/>
  </si>
  <si>
    <t>オノミチ</t>
    <phoneticPr fontId="2"/>
  </si>
  <si>
    <t>惠力聖</t>
    <phoneticPr fontId="2"/>
  </si>
  <si>
    <t>エリキ</t>
    <phoneticPr fontId="2"/>
  </si>
  <si>
    <t>村上</t>
    <rPh sb="0" eb="2">
      <t>ムラカミ</t>
    </rPh>
    <phoneticPr fontId="2"/>
  </si>
  <si>
    <t>千颯</t>
    <phoneticPr fontId="2"/>
  </si>
  <si>
    <t>ムラカミ</t>
    <phoneticPr fontId="2"/>
  </si>
  <si>
    <t>チハヤ</t>
    <phoneticPr fontId="2"/>
  </si>
  <si>
    <t>富津市立吉野小学校</t>
    <phoneticPr fontId="2"/>
  </si>
  <si>
    <t>今年度、混合チームとして各種大会に参加します。現在、富津中学校の体育館にて週2回(水・土）活動しています。バレーボールを全力で楽しむことで感謝の気持ちを表現したいと思います。ご声援よろしくお願いします。</t>
    <rPh sb="0" eb="3">
      <t>コンネンド</t>
    </rPh>
    <rPh sb="4" eb="6">
      <t>コンゴウ</t>
    </rPh>
    <rPh sb="12" eb="14">
      <t>カクシュ</t>
    </rPh>
    <rPh sb="14" eb="16">
      <t>タイカイ</t>
    </rPh>
    <rPh sb="17" eb="19">
      <t>サンカ</t>
    </rPh>
    <rPh sb="23" eb="25">
      <t>ゲンザイ</t>
    </rPh>
    <rPh sb="26" eb="28">
      <t>フッツ</t>
    </rPh>
    <rPh sb="28" eb="31">
      <t>チュウガッコウ</t>
    </rPh>
    <rPh sb="32" eb="35">
      <t>タイイクカン</t>
    </rPh>
    <rPh sb="37" eb="38">
      <t>シュウ</t>
    </rPh>
    <rPh sb="39" eb="40">
      <t>カイ</t>
    </rPh>
    <rPh sb="41" eb="42">
      <t>スイ</t>
    </rPh>
    <rPh sb="43" eb="44">
      <t>ド</t>
    </rPh>
    <rPh sb="45" eb="47">
      <t>カツドウ</t>
    </rPh>
    <rPh sb="60" eb="62">
      <t>ゼンリョク</t>
    </rPh>
    <rPh sb="63" eb="64">
      <t>タノ</t>
    </rPh>
    <rPh sb="69" eb="71">
      <t>カンシャ</t>
    </rPh>
    <rPh sb="72" eb="74">
      <t>キモ</t>
    </rPh>
    <rPh sb="76" eb="78">
      <t>ヒョウゲン</t>
    </rPh>
    <rPh sb="82" eb="83">
      <t>オモ</t>
    </rPh>
    <rPh sb="88" eb="90">
      <t>セイエン</t>
    </rPh>
    <rPh sb="95" eb="96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</si>
</sst>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8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indexed="8"/>
      <name val="ＭＳ Ｐゴシック"/>
      <family val="3"/>
      <charset val="128"/>
      <scheme val="major"/>
    </font>
    <font>
      <sz val="8"/>
      <color rgb="FF000000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  <scheme val="major"/>
    </font>
    <font>
      <sz val="10"/>
      <color rgb="FF000000"/>
      <name val="ＭＳ Ｐゴシック"/>
      <family val="3"/>
      <charset val="128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1" applyAlignment="1">
      <alignment vertical="center" shrinkToFit="1"/>
    </xf>
    <xf numFmtId="0" fontId="11" fillId="2" borderId="7" xfId="1" applyFill="1" applyBorder="1" applyAlignment="1">
      <alignment vertical="center" shrinkToFit="1"/>
    </xf>
    <xf numFmtId="0" fontId="11" fillId="2" borderId="8" xfId="1" applyFill="1" applyBorder="1" applyAlignment="1">
      <alignment vertical="center" shrinkToFit="1"/>
    </xf>
    <xf numFmtId="0" fontId="11" fillId="2" borderId="9" xfId="1" applyFill="1" applyBorder="1" applyAlignment="1">
      <alignment vertical="center" shrinkToFit="1"/>
    </xf>
    <xf numFmtId="2" fontId="11" fillId="0" borderId="0" xfId="1" applyNumberFormat="1" applyAlignment="1">
      <alignment vertical="center" shrinkToFit="1"/>
    </xf>
    <xf numFmtId="2" fontId="11" fillId="0" borderId="10" xfId="1" applyNumberFormat="1" applyBorder="1" applyAlignment="1">
      <alignment vertical="center" shrinkToFit="1"/>
    </xf>
    <xf numFmtId="0" fontId="11" fillId="0" borderId="11" xfId="1" applyBorder="1" applyAlignment="1">
      <alignment vertical="center" shrinkToFit="1"/>
    </xf>
    <xf numFmtId="14" fontId="11" fillId="0" borderId="12" xfId="1" applyNumberFormat="1" applyBorder="1" applyAlignment="1">
      <alignment vertical="center" shrinkToFit="1"/>
    </xf>
    <xf numFmtId="14" fontId="11" fillId="0" borderId="0" xfId="1" applyNumberFormat="1" applyAlignment="1">
      <alignment vertical="center" shrinkToFit="1"/>
    </xf>
    <xf numFmtId="0" fontId="11" fillId="0" borderId="13" xfId="1" applyBorder="1" applyAlignment="1">
      <alignment vertical="center" shrinkToFit="1"/>
    </xf>
    <xf numFmtId="0" fontId="11" fillId="0" borderId="14" xfId="1" applyBorder="1" applyAlignment="1">
      <alignment vertical="center" shrinkToFit="1"/>
    </xf>
    <xf numFmtId="0" fontId="11" fillId="0" borderId="15" xfId="1" applyBorder="1" applyAlignment="1">
      <alignment vertical="center" shrinkToFit="1"/>
    </xf>
    <xf numFmtId="0" fontId="11" fillId="0" borderId="10" xfId="1" applyBorder="1" applyAlignment="1">
      <alignment vertical="center" shrinkToFit="1"/>
    </xf>
    <xf numFmtId="0" fontId="11" fillId="0" borderId="12" xfId="1" applyBorder="1" applyAlignment="1">
      <alignment vertical="center" shrinkToFit="1"/>
    </xf>
    <xf numFmtId="0" fontId="11" fillId="0" borderId="16" xfId="1" applyBorder="1" applyAlignment="1">
      <alignment vertical="center" shrinkToFit="1"/>
    </xf>
    <xf numFmtId="0" fontId="11" fillId="0" borderId="17" xfId="1" applyBorder="1" applyAlignment="1">
      <alignment vertical="center" shrinkToFit="1"/>
    </xf>
    <xf numFmtId="0" fontId="11" fillId="0" borderId="18" xfId="1" applyBorder="1" applyAlignment="1">
      <alignment vertical="center" shrinkToFit="1"/>
    </xf>
    <xf numFmtId="0" fontId="11" fillId="2" borderId="19" xfId="1" applyFill="1" applyBorder="1" applyAlignment="1">
      <alignment vertical="center" shrinkToFit="1"/>
    </xf>
    <xf numFmtId="0" fontId="11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1" fillId="2" borderId="76" xfId="1" applyFill="1" applyBorder="1" applyAlignment="1">
      <alignment vertical="center" shrinkToFit="1"/>
    </xf>
    <xf numFmtId="0" fontId="11" fillId="6" borderId="14" xfId="1" applyFill="1" applyBorder="1" applyAlignment="1">
      <alignment vertical="center" shrinkToFit="1"/>
    </xf>
    <xf numFmtId="0" fontId="11" fillId="6" borderId="13" xfId="1" applyFill="1" applyBorder="1" applyAlignment="1">
      <alignment vertical="center" shrinkToFit="1"/>
    </xf>
    <xf numFmtId="176" fontId="20" fillId="0" borderId="1" xfId="0" applyNumberFormat="1" applyFont="1" applyBorder="1">
      <alignment vertical="center"/>
    </xf>
    <xf numFmtId="0" fontId="20" fillId="0" borderId="4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3" borderId="4" xfId="0" applyFont="1" applyFill="1" applyBorder="1">
      <alignment vertical="center"/>
    </xf>
    <xf numFmtId="0" fontId="22" fillId="3" borderId="1" xfId="0" applyFont="1" applyFill="1" applyBorder="1">
      <alignment vertical="center"/>
    </xf>
    <xf numFmtId="176" fontId="20" fillId="3" borderId="1" xfId="0" applyNumberFormat="1" applyFont="1" applyFill="1" applyBorder="1">
      <alignment vertical="center"/>
    </xf>
    <xf numFmtId="0" fontId="20" fillId="3" borderId="4" xfId="0" applyFont="1" applyFill="1" applyBorder="1" applyAlignment="1">
      <alignment horizontal="left" vertical="center"/>
    </xf>
    <xf numFmtId="0" fontId="20" fillId="3" borderId="2" xfId="0" applyFont="1" applyFill="1" applyBorder="1" applyAlignment="1">
      <alignment horizontal="left" vertical="center"/>
    </xf>
    <xf numFmtId="0" fontId="20" fillId="3" borderId="6" xfId="0" applyFont="1" applyFill="1" applyBorder="1" applyAlignment="1">
      <alignment horizontal="left" vertical="center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49" fontId="20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20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20" fillId="3" borderId="1" xfId="0" applyNumberFormat="1" applyFont="1" applyFill="1" applyBorder="1" applyAlignment="1" applyProtection="1">
      <alignment horizontal="center" vertical="center"/>
      <protection locked="0"/>
    </xf>
    <xf numFmtId="0" fontId="23" fillId="3" borderId="17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3" fillId="3" borderId="51" xfId="0" applyFont="1" applyFill="1" applyBorder="1" applyAlignment="1">
      <alignment horizontal="center" vertical="center"/>
    </xf>
    <xf numFmtId="49" fontId="20" fillId="3" borderId="23" xfId="0" applyNumberFormat="1" applyFont="1" applyFill="1" applyBorder="1" applyAlignment="1" applyProtection="1">
      <alignment horizontal="center" vertical="center"/>
      <protection locked="0"/>
    </xf>
    <xf numFmtId="49" fontId="20" fillId="3" borderId="6" xfId="0" applyNumberFormat="1" applyFont="1" applyFill="1" applyBorder="1" applyAlignment="1" applyProtection="1">
      <alignment horizontal="center" vertical="center"/>
      <protection locked="0"/>
    </xf>
    <xf numFmtId="49" fontId="20" fillId="3" borderId="24" xfId="0" applyNumberFormat="1" applyFont="1" applyFill="1" applyBorder="1" applyAlignment="1" applyProtection="1">
      <alignment horizontal="center" vertical="center"/>
      <protection locked="0"/>
    </xf>
    <xf numFmtId="0" fontId="20" fillId="3" borderId="1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0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1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4" fillId="0" borderId="23" xfId="0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22" fillId="0" borderId="73" xfId="0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22" fillId="3" borderId="15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1" fillId="0" borderId="0" xfId="1" applyAlignment="1">
      <alignment horizontal="center" vertical="center" shrinkToFit="1"/>
    </xf>
    <xf numFmtId="0" fontId="11" fillId="2" borderId="63" xfId="1" applyFill="1" applyBorder="1" applyAlignment="1">
      <alignment horizontal="center" vertical="center" shrinkToFit="1"/>
    </xf>
    <xf numFmtId="0" fontId="11" fillId="2" borderId="26" xfId="1" applyFill="1" applyBorder="1" applyAlignment="1">
      <alignment horizontal="center" vertical="center" shrinkToFit="1"/>
    </xf>
    <xf numFmtId="0" fontId="11" fillId="2" borderId="64" xfId="1" applyFill="1" applyBorder="1" applyAlignment="1">
      <alignment horizontal="center" vertical="center" shrinkToFit="1"/>
    </xf>
    <xf numFmtId="0" fontId="11" fillId="2" borderId="25" xfId="1" applyFill="1" applyBorder="1" applyAlignment="1">
      <alignment horizontal="center" vertical="center" shrinkToFit="1"/>
    </xf>
    <xf numFmtId="0" fontId="11" fillId="0" borderId="65" xfId="1" applyBorder="1" applyAlignment="1">
      <alignment horizontal="center" vertical="center" wrapText="1" shrinkToFit="1"/>
    </xf>
    <xf numFmtId="0" fontId="11" fillId="0" borderId="66" xfId="1" applyBorder="1" applyAlignment="1">
      <alignment horizontal="center" vertical="center" wrapText="1" shrinkToFit="1"/>
    </xf>
    <xf numFmtId="0" fontId="11" fillId="0" borderId="67" xfId="1" applyBorder="1" applyAlignment="1">
      <alignment horizontal="center" vertical="center" wrapText="1" shrinkToFit="1"/>
    </xf>
    <xf numFmtId="0" fontId="11" fillId="0" borderId="74" xfId="1" applyBorder="1" applyAlignment="1">
      <alignment horizontal="left" vertical="top" shrinkToFit="1"/>
    </xf>
    <xf numFmtId="0" fontId="11" fillId="0" borderId="66" xfId="1" applyBorder="1" applyAlignment="1">
      <alignment horizontal="left" vertical="top" shrinkToFit="1"/>
    </xf>
    <xf numFmtId="0" fontId="11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zoomScaleNormal="100" zoomScaleSheetLayoutView="100" workbookViewId="0">
      <selection activeCell="A55" sqref="A55:T5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9" t="s">
        <v>115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51" ht="14.45" customHeight="1">
      <c r="A2" s="193" t="s">
        <v>121</v>
      </c>
      <c r="B2" s="194"/>
      <c r="C2" s="195" t="s">
        <v>133</v>
      </c>
      <c r="D2" s="196"/>
      <c r="E2" s="196"/>
      <c r="F2" s="196"/>
      <c r="G2" s="196"/>
      <c r="H2" s="196"/>
      <c r="I2" s="197"/>
      <c r="J2" s="64" t="s">
        <v>119</v>
      </c>
      <c r="K2" s="65"/>
      <c r="L2" s="65"/>
      <c r="M2" s="65"/>
      <c r="N2" s="65"/>
      <c r="O2" s="66"/>
      <c r="P2" s="64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2" t="s">
        <v>101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64"/>
      <c r="AT2" s="28"/>
      <c r="AV2" s="22" t="s">
        <v>90</v>
      </c>
      <c r="AW2" t="s">
        <v>111</v>
      </c>
      <c r="AX2" t="s">
        <v>112</v>
      </c>
    </row>
    <row r="3" spans="1:51" ht="24" customHeight="1">
      <c r="A3" s="198" t="s">
        <v>122</v>
      </c>
      <c r="B3" s="199"/>
      <c r="C3" s="200" t="s">
        <v>132</v>
      </c>
      <c r="D3" s="201"/>
      <c r="E3" s="201"/>
      <c r="F3" s="201"/>
      <c r="G3" s="201"/>
      <c r="H3" s="201"/>
      <c r="I3" s="202"/>
      <c r="J3" s="61" t="s">
        <v>93</v>
      </c>
      <c r="K3" s="62"/>
      <c r="L3" s="62"/>
      <c r="M3" s="62"/>
      <c r="N3" s="62"/>
      <c r="O3" s="63"/>
      <c r="P3" s="190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1" t="s">
        <v>118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29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1" t="s">
        <v>123</v>
      </c>
      <c r="B4" s="82"/>
      <c r="C4" s="71">
        <v>431165347</v>
      </c>
      <c r="D4" s="72"/>
      <c r="E4" s="72"/>
      <c r="F4" s="72"/>
      <c r="G4" s="72"/>
      <c r="H4" s="72"/>
      <c r="I4" s="73"/>
      <c r="J4" s="91" t="s">
        <v>117</v>
      </c>
      <c r="K4" s="92"/>
      <c r="L4" s="92"/>
      <c r="M4" s="92"/>
      <c r="N4" s="92"/>
      <c r="O4" s="93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29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116</v>
      </c>
      <c r="B5" s="84"/>
      <c r="C5" s="74">
        <v>436381308</v>
      </c>
      <c r="D5" s="75"/>
      <c r="E5" s="75"/>
      <c r="F5" s="75"/>
      <c r="G5" s="75"/>
      <c r="H5" s="75"/>
      <c r="I5" s="76"/>
      <c r="J5" s="124">
        <v>36009</v>
      </c>
      <c r="K5" s="124"/>
      <c r="L5" s="124"/>
      <c r="M5" s="124"/>
      <c r="N5" s="124"/>
      <c r="O5" s="124"/>
      <c r="P5" s="178" t="s">
        <v>134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9" t="s">
        <v>135</v>
      </c>
      <c r="AF5" s="178"/>
      <c r="AG5" s="178"/>
      <c r="AH5" s="178"/>
      <c r="AI5" s="178"/>
      <c r="AJ5" s="178"/>
      <c r="AK5" s="180"/>
      <c r="AL5" s="180"/>
      <c r="AM5" s="180"/>
      <c r="AN5" s="180"/>
      <c r="AO5" s="180"/>
      <c r="AP5" s="180"/>
      <c r="AQ5" s="180"/>
      <c r="AR5" s="180"/>
      <c r="AS5" s="181"/>
      <c r="AT5" s="29"/>
      <c r="AV5" s="22" t="s">
        <v>93</v>
      </c>
      <c r="AW5" t="s">
        <v>118</v>
      </c>
    </row>
    <row r="6" spans="1:51" ht="22.5" customHeight="1">
      <c r="A6" s="77" t="s">
        <v>80</v>
      </c>
      <c r="B6" s="78"/>
      <c r="C6" s="208" t="s">
        <v>107</v>
      </c>
      <c r="D6" s="209"/>
      <c r="E6" s="183" t="s">
        <v>108</v>
      </c>
      <c r="F6" s="184"/>
      <c r="G6" s="69" t="s">
        <v>81</v>
      </c>
      <c r="H6" s="69"/>
      <c r="I6" s="69"/>
      <c r="J6" s="69" t="s">
        <v>2</v>
      </c>
      <c r="K6" s="69"/>
      <c r="L6" s="69"/>
      <c r="M6" s="69" t="s">
        <v>3</v>
      </c>
      <c r="N6" s="69"/>
      <c r="O6" s="69"/>
      <c r="P6" s="177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9" t="s">
        <v>96</v>
      </c>
      <c r="AL6" s="189"/>
      <c r="AM6" s="189"/>
      <c r="AN6" s="189"/>
      <c r="AO6" s="189"/>
      <c r="AP6" s="189"/>
      <c r="AQ6" s="189"/>
      <c r="AR6" s="189"/>
      <c r="AS6" s="189"/>
      <c r="AT6" s="30" t="s">
        <v>124</v>
      </c>
    </row>
    <row r="7" spans="1:51" ht="13.5" customHeight="1">
      <c r="A7" s="77"/>
      <c r="B7" s="78"/>
      <c r="C7" s="113" t="s">
        <v>139</v>
      </c>
      <c r="D7" s="89"/>
      <c r="E7" s="114" t="s">
        <v>140</v>
      </c>
      <c r="F7" s="90"/>
      <c r="G7" s="70">
        <v>514787551</v>
      </c>
      <c r="H7" s="70"/>
      <c r="I7" s="70"/>
      <c r="J7" s="70">
        <v>291137</v>
      </c>
      <c r="K7" s="70"/>
      <c r="L7" s="70"/>
      <c r="M7" s="70" t="s">
        <v>136</v>
      </c>
      <c r="N7" s="70"/>
      <c r="O7" s="70"/>
      <c r="P7" s="67" t="s">
        <v>7</v>
      </c>
      <c r="Q7" s="68"/>
      <c r="R7" s="87" t="s">
        <v>175</v>
      </c>
      <c r="S7" s="87"/>
      <c r="T7" s="87"/>
      <c r="U7" s="87"/>
      <c r="V7" s="43" t="s">
        <v>8</v>
      </c>
      <c r="W7" s="85" t="s">
        <v>177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44" t="s">
        <v>9</v>
      </c>
      <c r="AL7" s="125" t="s">
        <v>153</v>
      </c>
      <c r="AM7" s="125"/>
      <c r="AN7" s="125"/>
      <c r="AO7" s="125"/>
      <c r="AP7" s="125"/>
      <c r="AQ7" s="125"/>
      <c r="AR7" s="125"/>
      <c r="AS7" s="45" t="s">
        <v>10</v>
      </c>
      <c r="AT7" s="235">
        <v>43</v>
      </c>
    </row>
    <row r="8" spans="1:51" ht="18" customHeight="1">
      <c r="A8" s="77"/>
      <c r="B8" s="78"/>
      <c r="C8" s="116" t="s">
        <v>137</v>
      </c>
      <c r="D8" s="117"/>
      <c r="E8" s="118" t="s">
        <v>138</v>
      </c>
      <c r="F8" s="119"/>
      <c r="G8" s="70"/>
      <c r="H8" s="70"/>
      <c r="I8" s="70"/>
      <c r="J8" s="70"/>
      <c r="K8" s="70"/>
      <c r="L8" s="70"/>
      <c r="M8" s="70"/>
      <c r="N8" s="70"/>
      <c r="O8" s="70"/>
      <c r="P8" s="126" t="s">
        <v>178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154</v>
      </c>
      <c r="AL8" s="129"/>
      <c r="AM8" s="129"/>
      <c r="AN8" s="129"/>
      <c r="AO8" s="46" t="s">
        <v>11</v>
      </c>
      <c r="AP8" s="130" t="s">
        <v>184</v>
      </c>
      <c r="AQ8" s="129"/>
      <c r="AR8" s="129"/>
      <c r="AS8" s="131"/>
      <c r="AT8" s="235"/>
    </row>
    <row r="9" spans="1:51" ht="14.45" customHeight="1">
      <c r="A9" s="77" t="s">
        <v>82</v>
      </c>
      <c r="B9" s="78"/>
      <c r="C9" s="113" t="s">
        <v>143</v>
      </c>
      <c r="D9" s="89"/>
      <c r="E9" s="114" t="s">
        <v>190</v>
      </c>
      <c r="F9" s="90"/>
      <c r="G9" s="70">
        <v>514795775</v>
      </c>
      <c r="H9" s="70"/>
      <c r="I9" s="70"/>
      <c r="J9" s="70"/>
      <c r="K9" s="70"/>
      <c r="L9" s="70"/>
      <c r="M9" s="70"/>
      <c r="N9" s="70"/>
      <c r="O9" s="70"/>
      <c r="P9" s="67" t="s">
        <v>7</v>
      </c>
      <c r="Q9" s="68"/>
      <c r="R9" s="87" t="s">
        <v>179</v>
      </c>
      <c r="S9" s="87"/>
      <c r="T9" s="87"/>
      <c r="U9" s="87"/>
      <c r="V9" s="43" t="s">
        <v>8</v>
      </c>
      <c r="W9" s="85" t="s">
        <v>180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44" t="s">
        <v>125</v>
      </c>
      <c r="AL9" s="188" t="s">
        <v>153</v>
      </c>
      <c r="AM9" s="125"/>
      <c r="AN9" s="125"/>
      <c r="AO9" s="125"/>
      <c r="AP9" s="125"/>
      <c r="AQ9" s="125"/>
      <c r="AR9" s="125"/>
      <c r="AS9" s="45" t="s">
        <v>126</v>
      </c>
      <c r="AT9" s="236">
        <v>63</v>
      </c>
    </row>
    <row r="10" spans="1:51" ht="18" customHeight="1">
      <c r="A10" s="77"/>
      <c r="B10" s="78"/>
      <c r="C10" s="116" t="s">
        <v>141</v>
      </c>
      <c r="D10" s="117"/>
      <c r="E10" s="118" t="s">
        <v>142</v>
      </c>
      <c r="F10" s="119"/>
      <c r="G10" s="70"/>
      <c r="H10" s="70"/>
      <c r="I10" s="70"/>
      <c r="J10" s="70"/>
      <c r="K10" s="70"/>
      <c r="L10" s="70"/>
      <c r="M10" s="70"/>
      <c r="N10" s="70"/>
      <c r="O10" s="70"/>
      <c r="P10" s="126" t="s">
        <v>181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6"/>
      <c r="AK10" s="128" t="s">
        <v>185</v>
      </c>
      <c r="AL10" s="129"/>
      <c r="AM10" s="129"/>
      <c r="AN10" s="129"/>
      <c r="AO10" s="46" t="s">
        <v>127</v>
      </c>
      <c r="AP10" s="130" t="s">
        <v>186</v>
      </c>
      <c r="AQ10" s="129"/>
      <c r="AR10" s="129"/>
      <c r="AS10" s="131"/>
      <c r="AT10" s="236"/>
    </row>
    <row r="11" spans="1:51" ht="14.45" customHeight="1">
      <c r="A11" s="77" t="s">
        <v>83</v>
      </c>
      <c r="B11" s="78"/>
      <c r="C11" s="113" t="s">
        <v>146</v>
      </c>
      <c r="D11" s="89"/>
      <c r="E11" s="114" t="s">
        <v>147</v>
      </c>
      <c r="F11" s="90"/>
      <c r="G11" s="70">
        <v>518964757</v>
      </c>
      <c r="H11" s="70"/>
      <c r="I11" s="70"/>
      <c r="J11" s="70"/>
      <c r="K11" s="70"/>
      <c r="L11" s="70"/>
      <c r="M11" s="70"/>
      <c r="N11" s="70"/>
      <c r="O11" s="70"/>
      <c r="P11" s="67" t="s">
        <v>7</v>
      </c>
      <c r="Q11" s="68"/>
      <c r="R11" s="87" t="s">
        <v>175</v>
      </c>
      <c r="S11" s="87"/>
      <c r="T11" s="87"/>
      <c r="U11" s="87"/>
      <c r="V11" s="43" t="s">
        <v>8</v>
      </c>
      <c r="W11" s="85" t="s">
        <v>182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44" t="s">
        <v>125</v>
      </c>
      <c r="AL11" s="188" t="s">
        <v>187</v>
      </c>
      <c r="AM11" s="125"/>
      <c r="AN11" s="125"/>
      <c r="AO11" s="125"/>
      <c r="AP11" s="125"/>
      <c r="AQ11" s="125"/>
      <c r="AR11" s="125"/>
      <c r="AS11" s="45" t="s">
        <v>126</v>
      </c>
      <c r="AT11" s="236">
        <v>37</v>
      </c>
    </row>
    <row r="12" spans="1:51" ht="18" customHeight="1">
      <c r="A12" s="77"/>
      <c r="B12" s="78"/>
      <c r="C12" s="116" t="s">
        <v>144</v>
      </c>
      <c r="D12" s="117"/>
      <c r="E12" s="118" t="s">
        <v>145</v>
      </c>
      <c r="F12" s="119"/>
      <c r="G12" s="70"/>
      <c r="H12" s="70"/>
      <c r="I12" s="70"/>
      <c r="J12" s="70"/>
      <c r="K12" s="70"/>
      <c r="L12" s="70"/>
      <c r="M12" s="70"/>
      <c r="N12" s="70"/>
      <c r="O12" s="70"/>
      <c r="P12" s="185" t="s">
        <v>183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6"/>
      <c r="AK12" s="128" t="s">
        <v>188</v>
      </c>
      <c r="AL12" s="129"/>
      <c r="AM12" s="129"/>
      <c r="AN12" s="129"/>
      <c r="AO12" s="46" t="s">
        <v>127</v>
      </c>
      <c r="AP12" s="130" t="s">
        <v>189</v>
      </c>
      <c r="AQ12" s="129"/>
      <c r="AR12" s="129"/>
      <c r="AS12" s="131"/>
      <c r="AT12" s="236"/>
    </row>
    <row r="13" spans="1:51" ht="15" customHeight="1">
      <c r="A13" s="77" t="s">
        <v>84</v>
      </c>
      <c r="B13" s="78"/>
      <c r="C13" s="142"/>
      <c r="D13" s="89"/>
      <c r="E13" s="89"/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47"/>
      <c r="Q13" s="48"/>
      <c r="R13" s="170"/>
      <c r="S13" s="170"/>
      <c r="T13" s="170"/>
      <c r="U13" s="170"/>
      <c r="V13" s="4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50"/>
      <c r="AL13" s="163"/>
      <c r="AM13" s="163"/>
      <c r="AN13" s="163"/>
      <c r="AO13" s="163"/>
      <c r="AP13" s="163"/>
      <c r="AQ13" s="163"/>
      <c r="AR13" s="163"/>
      <c r="AS13" s="51"/>
      <c r="AT13" s="237"/>
    </row>
    <row r="14" spans="1:51" ht="18" customHeight="1">
      <c r="A14" s="77"/>
      <c r="B14" s="78"/>
      <c r="C14" s="132"/>
      <c r="D14" s="117"/>
      <c r="E14" s="117"/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52"/>
      <c r="AP14" s="168"/>
      <c r="AQ14" s="168"/>
      <c r="AR14" s="168"/>
      <c r="AS14" s="169"/>
      <c r="AT14" s="237"/>
    </row>
    <row r="15" spans="1:51" ht="15" customHeight="1">
      <c r="A15" s="123" t="s">
        <v>98</v>
      </c>
      <c r="B15" s="78"/>
      <c r="C15" s="113" t="s">
        <v>150</v>
      </c>
      <c r="D15" s="89"/>
      <c r="E15" s="114" t="s">
        <v>151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7" t="s">
        <v>7</v>
      </c>
      <c r="Q15" s="68"/>
      <c r="R15" s="133" t="s">
        <v>175</v>
      </c>
      <c r="S15" s="87"/>
      <c r="T15" s="87"/>
      <c r="U15" s="87"/>
      <c r="V15" s="43" t="s">
        <v>8</v>
      </c>
      <c r="W15" s="85" t="s">
        <v>176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44" t="s">
        <v>125</v>
      </c>
      <c r="AL15" s="188" t="s">
        <v>153</v>
      </c>
      <c r="AM15" s="125"/>
      <c r="AN15" s="125"/>
      <c r="AO15" s="125"/>
      <c r="AP15" s="125"/>
      <c r="AQ15" s="125"/>
      <c r="AR15" s="125"/>
      <c r="AS15" s="45" t="s">
        <v>126</v>
      </c>
      <c r="AT15" s="236">
        <v>73</v>
      </c>
    </row>
    <row r="16" spans="1:51" ht="18" customHeight="1">
      <c r="A16" s="77"/>
      <c r="B16" s="78"/>
      <c r="C16" s="116" t="s">
        <v>148</v>
      </c>
      <c r="D16" s="117"/>
      <c r="E16" s="118" t="s">
        <v>149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6" t="s">
        <v>152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6"/>
      <c r="AK16" s="128" t="s">
        <v>154</v>
      </c>
      <c r="AL16" s="129"/>
      <c r="AM16" s="129"/>
      <c r="AN16" s="129"/>
      <c r="AO16" s="46" t="s">
        <v>127</v>
      </c>
      <c r="AP16" s="130" t="s">
        <v>155</v>
      </c>
      <c r="AQ16" s="129"/>
      <c r="AR16" s="129"/>
      <c r="AS16" s="131"/>
      <c r="AT16" s="236"/>
    </row>
    <row r="17" spans="1:46">
      <c r="A17" s="77" t="s">
        <v>0</v>
      </c>
      <c r="B17" s="78"/>
      <c r="C17" s="137" t="str">
        <f>IF(P16="","",P16)</f>
        <v>富津市小久保2824-1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31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3"/>
    </row>
    <row r="18" spans="1:46">
      <c r="A18" s="77"/>
      <c r="B18" s="78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34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6"/>
    </row>
    <row r="19" spans="1:46" ht="14.45" customHeight="1">
      <c r="A19" s="77" t="s">
        <v>1</v>
      </c>
      <c r="B19" s="78"/>
      <c r="C19" s="137" t="str">
        <f>IF(AL15="","",AL15&amp;"-"&amp;AK16&amp;"-"&amp;AP16)</f>
        <v>0439-65-1675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34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6"/>
    </row>
    <row r="20" spans="1:46" ht="14.45" customHeight="1">
      <c r="A20" s="77"/>
      <c r="B20" s="78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34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6"/>
    </row>
    <row r="21" spans="1:46" ht="14.45" customHeight="1">
      <c r="A21" s="77" t="s">
        <v>85</v>
      </c>
      <c r="B21" s="78"/>
      <c r="C21" s="53" t="s">
        <v>187</v>
      </c>
      <c r="D21" s="54"/>
      <c r="E21" s="57">
        <v>1124</v>
      </c>
      <c r="F21" s="57"/>
      <c r="G21" s="57">
        <v>8067</v>
      </c>
      <c r="H21" s="57"/>
      <c r="I21" s="24"/>
      <c r="J21" s="24"/>
      <c r="K21" s="24"/>
      <c r="L21" s="24"/>
      <c r="M21" s="24"/>
      <c r="N21" s="24"/>
      <c r="O21" s="25"/>
      <c r="P21" s="34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6"/>
    </row>
    <row r="22" spans="1:46" ht="14.45" customHeight="1" thickBot="1">
      <c r="A22" s="79"/>
      <c r="B22" s="80"/>
      <c r="C22" s="55"/>
      <c r="D22" s="56"/>
      <c r="E22" s="58"/>
      <c r="F22" s="58"/>
      <c r="G22" s="58"/>
      <c r="H22" s="58"/>
      <c r="I22" s="26"/>
      <c r="J22" s="26"/>
      <c r="K22" s="26"/>
      <c r="L22" s="26"/>
      <c r="M22" s="26"/>
      <c r="N22" s="26"/>
      <c r="O22" s="27"/>
      <c r="P22" s="37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9"/>
    </row>
    <row r="23" spans="1:46" ht="14.1" customHeight="1" thickBot="1">
      <c r="A23" s="121" t="s">
        <v>130</v>
      </c>
      <c r="B23" s="120" t="s">
        <v>86</v>
      </c>
      <c r="C23" s="138" t="s">
        <v>105</v>
      </c>
      <c r="D23" s="139"/>
      <c r="E23" s="140" t="s">
        <v>106</v>
      </c>
      <c r="F23" s="141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5" t="s">
        <v>99</v>
      </c>
      <c r="Q23" s="120"/>
      <c r="R23" s="120"/>
      <c r="S23" s="120"/>
      <c r="T23" s="20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8"/>
      <c r="C24" s="149" t="s">
        <v>103</v>
      </c>
      <c r="D24" s="150"/>
      <c r="E24" s="151" t="s">
        <v>104</v>
      </c>
      <c r="F24" s="152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07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11" t="s">
        <v>156</v>
      </c>
      <c r="C25" s="113" t="s">
        <v>159</v>
      </c>
      <c r="D25" s="89"/>
      <c r="E25" s="114" t="s">
        <v>160</v>
      </c>
      <c r="F25" s="90"/>
      <c r="G25" s="94">
        <v>5</v>
      </c>
      <c r="H25" s="96"/>
      <c r="I25" s="108" t="s">
        <v>173</v>
      </c>
      <c r="J25" s="95"/>
      <c r="K25" s="95"/>
      <c r="L25" s="96"/>
      <c r="M25" s="94">
        <v>521296371</v>
      </c>
      <c r="N25" s="95"/>
      <c r="O25" s="96"/>
      <c r="P25" s="94">
        <v>150</v>
      </c>
      <c r="Q25" s="95"/>
      <c r="R25" s="95"/>
      <c r="S25" s="95"/>
      <c r="T25" s="100"/>
      <c r="U25" s="1"/>
      <c r="V25" s="1"/>
      <c r="W25" s="1"/>
      <c r="X25" s="1"/>
      <c r="Y25" s="102">
        <v>14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157</v>
      </c>
      <c r="D26" s="117"/>
      <c r="E26" s="118" t="s">
        <v>158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163</v>
      </c>
      <c r="D27" s="89"/>
      <c r="E27" s="114" t="s">
        <v>164</v>
      </c>
      <c r="F27" s="90"/>
      <c r="G27" s="94">
        <v>5</v>
      </c>
      <c r="H27" s="96"/>
      <c r="I27" s="108" t="s">
        <v>173</v>
      </c>
      <c r="J27" s="95"/>
      <c r="K27" s="95"/>
      <c r="L27" s="96"/>
      <c r="M27" s="94">
        <v>521296388</v>
      </c>
      <c r="N27" s="95"/>
      <c r="O27" s="96"/>
      <c r="P27" s="94">
        <v>153</v>
      </c>
      <c r="Q27" s="95"/>
      <c r="R27" s="95"/>
      <c r="S27" s="95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161</v>
      </c>
      <c r="D28" s="117"/>
      <c r="E28" s="118" t="s">
        <v>162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193</v>
      </c>
      <c r="D29" s="89"/>
      <c r="E29" s="114" t="s">
        <v>194</v>
      </c>
      <c r="F29" s="90"/>
      <c r="G29" s="94">
        <v>5</v>
      </c>
      <c r="H29" s="96"/>
      <c r="I29" s="108" t="s">
        <v>195</v>
      </c>
      <c r="J29" s="95"/>
      <c r="K29" s="95"/>
      <c r="L29" s="96"/>
      <c r="M29" s="94">
        <v>524121342</v>
      </c>
      <c r="N29" s="95"/>
      <c r="O29" s="96"/>
      <c r="P29" s="94">
        <v>158</v>
      </c>
      <c r="Q29" s="95"/>
      <c r="R29" s="95"/>
      <c r="S29" s="95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191</v>
      </c>
      <c r="D30" s="117"/>
      <c r="E30" s="118" t="s">
        <v>192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198</v>
      </c>
      <c r="D31" s="89"/>
      <c r="E31" s="114" t="s">
        <v>199</v>
      </c>
      <c r="F31" s="90"/>
      <c r="G31" s="94">
        <v>5</v>
      </c>
      <c r="H31" s="96"/>
      <c r="I31" s="108" t="s">
        <v>195</v>
      </c>
      <c r="J31" s="95"/>
      <c r="K31" s="95"/>
      <c r="L31" s="96"/>
      <c r="M31" s="94">
        <v>524121366</v>
      </c>
      <c r="N31" s="95"/>
      <c r="O31" s="96"/>
      <c r="P31" s="94">
        <v>139</v>
      </c>
      <c r="Q31" s="95"/>
      <c r="R31" s="95"/>
      <c r="S31" s="95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6" t="s">
        <v>196</v>
      </c>
      <c r="D32" s="117"/>
      <c r="E32" s="118" t="s">
        <v>197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1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202</v>
      </c>
      <c r="D33" s="89"/>
      <c r="E33" s="114" t="s">
        <v>203</v>
      </c>
      <c r="F33" s="90"/>
      <c r="G33" s="94">
        <v>5</v>
      </c>
      <c r="H33" s="96"/>
      <c r="I33" s="108" t="s">
        <v>195</v>
      </c>
      <c r="J33" s="95"/>
      <c r="K33" s="95"/>
      <c r="L33" s="96"/>
      <c r="M33" s="94">
        <v>524121335</v>
      </c>
      <c r="N33" s="95"/>
      <c r="O33" s="96"/>
      <c r="P33" s="94">
        <v>146</v>
      </c>
      <c r="Q33" s="95"/>
      <c r="R33" s="95"/>
      <c r="S33" s="95"/>
      <c r="T33" s="100"/>
      <c r="U33" s="1"/>
      <c r="V33" s="1"/>
      <c r="W33" s="1"/>
      <c r="X33" s="1"/>
      <c r="Y33" s="203">
        <v>1</v>
      </c>
      <c r="Z33" s="95"/>
      <c r="AA33" s="95"/>
      <c r="AB33" s="95"/>
      <c r="AC33" s="95"/>
      <c r="AD33" s="95"/>
      <c r="AE33" s="95"/>
      <c r="AF33" s="95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200</v>
      </c>
      <c r="D34" s="117"/>
      <c r="E34" s="118" t="s">
        <v>201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1"/>
      <c r="U34" s="1"/>
      <c r="V34" s="1"/>
      <c r="W34" s="1"/>
      <c r="X34" s="1"/>
      <c r="Y34" s="204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167</v>
      </c>
      <c r="D35" s="89"/>
      <c r="E35" s="114" t="s">
        <v>168</v>
      </c>
      <c r="F35" s="90"/>
      <c r="G35" s="94">
        <v>5</v>
      </c>
      <c r="H35" s="96"/>
      <c r="I35" s="108" t="s">
        <v>173</v>
      </c>
      <c r="J35" s="95"/>
      <c r="K35" s="95"/>
      <c r="L35" s="96"/>
      <c r="M35" s="94">
        <v>522869963</v>
      </c>
      <c r="N35" s="95"/>
      <c r="O35" s="96"/>
      <c r="P35" s="94">
        <v>136</v>
      </c>
      <c r="Q35" s="95"/>
      <c r="R35" s="95"/>
      <c r="S35" s="95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6" t="s">
        <v>165</v>
      </c>
      <c r="D36" s="117"/>
      <c r="E36" s="118" t="s">
        <v>166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206</v>
      </c>
      <c r="D37" s="89"/>
      <c r="E37" s="114" t="s">
        <v>207</v>
      </c>
      <c r="F37" s="90"/>
      <c r="G37" s="94">
        <v>5</v>
      </c>
      <c r="H37" s="96"/>
      <c r="I37" s="108" t="s">
        <v>195</v>
      </c>
      <c r="J37" s="95"/>
      <c r="K37" s="95"/>
      <c r="L37" s="96"/>
      <c r="M37" s="94">
        <v>524121359</v>
      </c>
      <c r="N37" s="95"/>
      <c r="O37" s="96"/>
      <c r="P37" s="94">
        <v>144</v>
      </c>
      <c r="Q37" s="95"/>
      <c r="R37" s="95"/>
      <c r="S37" s="95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204</v>
      </c>
      <c r="D38" s="117"/>
      <c r="E38" s="118" t="s">
        <v>205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210</v>
      </c>
      <c r="D39" s="89"/>
      <c r="E39" s="114" t="s">
        <v>211</v>
      </c>
      <c r="F39" s="90"/>
      <c r="G39" s="94">
        <v>4</v>
      </c>
      <c r="H39" s="96"/>
      <c r="I39" s="108" t="s">
        <v>173</v>
      </c>
      <c r="J39" s="95"/>
      <c r="K39" s="95"/>
      <c r="L39" s="96"/>
      <c r="M39" s="94">
        <v>524121403</v>
      </c>
      <c r="N39" s="95"/>
      <c r="O39" s="96"/>
      <c r="P39" s="94">
        <v>138</v>
      </c>
      <c r="Q39" s="95"/>
      <c r="R39" s="95"/>
      <c r="S39" s="95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208</v>
      </c>
      <c r="D40" s="117"/>
      <c r="E40" s="118" t="s">
        <v>209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214</v>
      </c>
      <c r="D41" s="89"/>
      <c r="E41" s="114" t="s">
        <v>215</v>
      </c>
      <c r="F41" s="90"/>
      <c r="G41" s="94">
        <v>4</v>
      </c>
      <c r="H41" s="96"/>
      <c r="I41" s="108" t="s">
        <v>173</v>
      </c>
      <c r="J41" s="95"/>
      <c r="K41" s="95"/>
      <c r="L41" s="96"/>
      <c r="M41" s="94">
        <v>520688641</v>
      </c>
      <c r="N41" s="95"/>
      <c r="O41" s="96"/>
      <c r="P41" s="94">
        <v>140</v>
      </c>
      <c r="Q41" s="95"/>
      <c r="R41" s="95"/>
      <c r="S41" s="95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212</v>
      </c>
      <c r="D42" s="117"/>
      <c r="E42" s="118" t="s">
        <v>213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216</v>
      </c>
      <c r="D43" s="89"/>
      <c r="E43" s="114" t="s">
        <v>218</v>
      </c>
      <c r="F43" s="90"/>
      <c r="G43" s="94">
        <v>5</v>
      </c>
      <c r="H43" s="96"/>
      <c r="I43" s="94" t="s">
        <v>173</v>
      </c>
      <c r="J43" s="95"/>
      <c r="K43" s="95"/>
      <c r="L43" s="96"/>
      <c r="M43" s="94">
        <v>524121328</v>
      </c>
      <c r="N43" s="95"/>
      <c r="O43" s="96"/>
      <c r="P43" s="94">
        <v>151</v>
      </c>
      <c r="Q43" s="95"/>
      <c r="R43" s="95"/>
      <c r="S43" s="95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216</v>
      </c>
      <c r="D44" s="117"/>
      <c r="E44" s="118" t="s">
        <v>217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221</v>
      </c>
      <c r="D45" s="89"/>
      <c r="E45" s="114" t="s">
        <v>222</v>
      </c>
      <c r="F45" s="90"/>
      <c r="G45" s="94">
        <v>4</v>
      </c>
      <c r="H45" s="96"/>
      <c r="I45" s="108" t="s">
        <v>223</v>
      </c>
      <c r="J45" s="95"/>
      <c r="K45" s="95"/>
      <c r="L45" s="96"/>
      <c r="M45" s="94">
        <v>524121397</v>
      </c>
      <c r="N45" s="95"/>
      <c r="O45" s="96"/>
      <c r="P45" s="94">
        <v>133</v>
      </c>
      <c r="Q45" s="95"/>
      <c r="R45" s="95"/>
      <c r="S45" s="95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219</v>
      </c>
      <c r="D46" s="117"/>
      <c r="E46" s="118" t="s">
        <v>220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42" t="s">
        <v>171</v>
      </c>
      <c r="D47" s="89"/>
      <c r="E47" s="89" t="s">
        <v>172</v>
      </c>
      <c r="F47" s="90"/>
      <c r="G47" s="94">
        <v>4</v>
      </c>
      <c r="H47" s="96"/>
      <c r="I47" s="94" t="s">
        <v>174</v>
      </c>
      <c r="J47" s="95"/>
      <c r="K47" s="95"/>
      <c r="L47" s="96"/>
      <c r="M47" s="94">
        <v>522869970</v>
      </c>
      <c r="N47" s="95"/>
      <c r="O47" s="96"/>
      <c r="P47" s="94">
        <v>129</v>
      </c>
      <c r="Q47" s="95"/>
      <c r="R47" s="95"/>
      <c r="S47" s="95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169</v>
      </c>
      <c r="D48" s="159"/>
      <c r="E48" s="159" t="s">
        <v>170</v>
      </c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8">
        <v>13</v>
      </c>
      <c r="B49" s="219"/>
      <c r="C49" s="221"/>
      <c r="D49" s="222"/>
      <c r="E49" s="222"/>
      <c r="F49" s="223"/>
      <c r="G49" s="210"/>
      <c r="H49" s="212"/>
      <c r="I49" s="210"/>
      <c r="J49" s="211"/>
      <c r="K49" s="211"/>
      <c r="L49" s="212"/>
      <c r="M49" s="210"/>
      <c r="N49" s="211"/>
      <c r="O49" s="212"/>
      <c r="P49" s="210"/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220"/>
      <c r="C50" s="224"/>
      <c r="D50" s="225"/>
      <c r="E50" s="225"/>
      <c r="F50" s="226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7">
        <v>14</v>
      </c>
      <c r="B51" s="219"/>
      <c r="C51" s="221"/>
      <c r="D51" s="222"/>
      <c r="E51" s="222"/>
      <c r="F51" s="223"/>
      <c r="G51" s="210"/>
      <c r="H51" s="212"/>
      <c r="I51" s="210"/>
      <c r="J51" s="211"/>
      <c r="K51" s="211"/>
      <c r="L51" s="212"/>
      <c r="M51" s="210"/>
      <c r="N51" s="211"/>
      <c r="O51" s="212"/>
      <c r="P51" s="210"/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9"/>
      <c r="B52" s="231"/>
      <c r="C52" s="232"/>
      <c r="D52" s="233"/>
      <c r="E52" s="233"/>
      <c r="F52" s="234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224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8">
        <f>LEN(A55)</f>
        <v>101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N23" sqref="N23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男女混合</v>
      </c>
      <c r="I5" s="9">
        <f>入力!Y25</f>
        <v>14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36009</v>
      </c>
      <c r="B7" s="13" t="str">
        <f>IF(入力!C3="","",入力!C3)</f>
        <v>大貫ジュニアバレーボールクラブ</v>
      </c>
      <c r="C7" s="13" t="str">
        <f>IF(入力!C2="","",入力!C2)</f>
        <v>オオヌキジュニアバレーボールクラブ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大貫</v>
      </c>
      <c r="T7" s="13"/>
      <c r="U7" s="13">
        <f>IF(入力!C4="","",入力!C4)</f>
        <v>431165347</v>
      </c>
      <c r="V7" s="13">
        <f>IF(入力!C5="","",入力!C5)</f>
        <v>436381308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42">
        <v>1</v>
      </c>
      <c r="B16" s="41" t="s">
        <v>55</v>
      </c>
      <c r="C16" s="13" t="str">
        <f>IF(入力!C8="","",入力!C8)</f>
        <v>末</v>
      </c>
      <c r="D16" s="13" t="str">
        <f>IF(入力!E8="","",入力!E8)</f>
        <v>祐樹</v>
      </c>
      <c r="E16" s="13" t="str">
        <f>IF(入力!C7="","",入力!C7)</f>
        <v>スエ</v>
      </c>
      <c r="F16" s="13" t="str">
        <f>IF(入力!E7="","",入力!E7)</f>
        <v>ユウキ</v>
      </c>
      <c r="G16" s="13">
        <f>IF(入力!G7="","",入力!G7)</f>
        <v>514787551</v>
      </c>
      <c r="H16" s="13">
        <f>IF(入力!J7="","",入力!J7)</f>
        <v>291137</v>
      </c>
      <c r="I16" s="13" t="str">
        <f>IF(入力!M7="","",入力!M7)</f>
        <v>12K11464</v>
      </c>
      <c r="J16" s="13"/>
      <c r="K16" s="13"/>
      <c r="L16" s="13">
        <f>IF(入力!AT7="","",入力!AT7)</f>
        <v>43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0036</v>
      </c>
      <c r="T16" s="13" t="str">
        <f>IF(入力!P8="","",入力!P8)</f>
        <v>富津市千種新田571-44</v>
      </c>
      <c r="U16" s="13" t="str">
        <f>IF(入力!AL7="","",入力!AL7)</f>
        <v>0439</v>
      </c>
      <c r="V16" s="13" t="str">
        <f>IF(入力!AK8="","",入力!AK8)</f>
        <v>65</v>
      </c>
      <c r="W16" s="13" t="str">
        <f>IF(入力!AP8="","",入力!AP8)</f>
        <v>4679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42">
        <v>2</v>
      </c>
      <c r="B17" s="41" t="s">
        <v>76</v>
      </c>
      <c r="C17" s="13" t="str">
        <f>IF(入力!C10="","",入力!C10)</f>
        <v>平</v>
      </c>
      <c r="D17" s="13" t="str">
        <f>IF(入力!E10="","",入力!E10)</f>
        <v>一晶</v>
      </c>
      <c r="E17" s="13" t="str">
        <f>IF(入力!C9="","",入力!C9)</f>
        <v>タライ</v>
      </c>
      <c r="F17" s="13" t="str">
        <f>IF(入力!E9="","",入力!E9)</f>
        <v>カズアキ</v>
      </c>
      <c r="G17" s="13">
        <f>IF(入力!G9="","",入力!G9)</f>
        <v>514795775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63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1162</v>
      </c>
      <c r="T17" s="13" t="str">
        <f>IF(入力!P10="","",入力!P10)</f>
        <v>君津市八重原172-90</v>
      </c>
      <c r="U17" s="13" t="str">
        <f>IF(入力!AL9="","",入力!AL9)</f>
        <v>0439</v>
      </c>
      <c r="V17" s="13" t="str">
        <f>IF(入力!AK10="","",入力!AK10)</f>
        <v>55</v>
      </c>
      <c r="W17" s="13" t="str">
        <f>IF(入力!AP10="","",入力!AP10)</f>
        <v>6240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42">
        <v>3</v>
      </c>
      <c r="B18" s="4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42">
        <v>4</v>
      </c>
      <c r="B19" s="4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42">
        <v>5</v>
      </c>
      <c r="B20" s="41" t="s">
        <v>79</v>
      </c>
      <c r="C20" s="13" t="str">
        <f>IF(入力!C12="","",入力!C12)</f>
        <v>白木</v>
      </c>
      <c r="D20" s="13" t="str">
        <f>IF(入力!E12="","",入力!E12)</f>
        <v>美智子</v>
      </c>
      <c r="E20" s="13" t="str">
        <f>IF(入力!C11="","",入力!C11)</f>
        <v>シラキ</v>
      </c>
      <c r="F20" s="13" t="str">
        <f>IF(入力!E11="","",入力!E11)</f>
        <v>ミチコ</v>
      </c>
      <c r="G20" s="13">
        <f>IF(入力!G11="","",入力!G11)</f>
        <v>518964757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293</v>
      </c>
      <c r="S20" s="13" t="str">
        <f>IF(入力!W11="","",入力!W11)</f>
        <v>0043</v>
      </c>
      <c r="T20" s="13" t="str">
        <f>IF(入力!P12="","",入力!P12)</f>
        <v>富津市岩瀬1147-55</v>
      </c>
      <c r="U20" s="13" t="str">
        <f>IF(入力!AL11="","",入力!AL11)</f>
        <v>090</v>
      </c>
      <c r="V20" s="13" t="str">
        <f>IF(入力!AK12="","",入力!AK12)</f>
        <v>2447</v>
      </c>
      <c r="W20" s="13" t="str">
        <f>IF(入力!AP12="","",入力!AP12)</f>
        <v>8781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42">
        <v>6</v>
      </c>
      <c r="B21" s="4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42">
        <v>7</v>
      </c>
      <c r="B22" s="41" t="s">
        <v>57</v>
      </c>
      <c r="C22" s="13" t="str">
        <f>IF(入力!C16="","",入力!C16)</f>
        <v>渡辺</v>
      </c>
      <c r="D22" s="13" t="str">
        <f>IF(入力!E16="","",入力!E16)</f>
        <v>まさ子</v>
      </c>
      <c r="E22" s="13" t="str">
        <f>IF(入力!C15="","",入力!C15)</f>
        <v>ワタナベ</v>
      </c>
      <c r="F22" s="13" t="str">
        <f>IF(入力!E15="","",入力!E15)</f>
        <v>マサコ</v>
      </c>
      <c r="G22" s="13"/>
      <c r="H22" s="13"/>
      <c r="I22" s="13"/>
      <c r="J22" s="13"/>
      <c r="K22" s="13"/>
      <c r="L22" s="13">
        <f>IF(入力!AT15="","",入力!AT15)</f>
        <v>73</v>
      </c>
      <c r="M22" s="13"/>
      <c r="N22" s="13" t="str">
        <f>IF(入力!C21="","",入力!C21)</f>
        <v>090</v>
      </c>
      <c r="O22" s="13">
        <f>IF(入力!E21="","",入力!E21)</f>
        <v>1124</v>
      </c>
      <c r="P22" s="13">
        <f>IF(入力!G21="","",入力!G21)</f>
        <v>8067</v>
      </c>
      <c r="Q22" s="13"/>
      <c r="R22" s="13" t="str">
        <f>IF(入力!R15="","",入力!R15)</f>
        <v>293</v>
      </c>
      <c r="S22" s="13" t="str">
        <f>IF(入力!W15="","",入力!W15)</f>
        <v>0042</v>
      </c>
      <c r="T22" s="13" t="str">
        <f>IF(入力!P16="","",入力!P16)</f>
        <v>富津市小久保2824-1</v>
      </c>
      <c r="U22" s="13" t="str">
        <f>IF(入力!AL15="","",入力!AL15)</f>
        <v>0439</v>
      </c>
      <c r="V22" s="13" t="str">
        <f>IF(入力!AK16="","",入力!AK16)</f>
        <v>65</v>
      </c>
      <c r="W22" s="13" t="str">
        <f>IF(入力!AP16="","",入力!AP16)</f>
        <v>1675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42">
        <v>8</v>
      </c>
      <c r="B23" s="4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42">
        <v>9</v>
      </c>
      <c r="B24" s="41" t="s">
        <v>59</v>
      </c>
      <c r="C24" s="41" t="str">
        <f>VLOOKUP($B$51,$A$53:$F$352,3)</f>
        <v>松浦</v>
      </c>
      <c r="D24" s="41" t="str">
        <f>VLOOKUP($B$51,$A$53:$F$352,4)</f>
        <v>愛南</v>
      </c>
      <c r="E24" s="41" t="str">
        <f>VLOOKUP($B$51,$A$53:$F$352,5)</f>
        <v>マツウラ</v>
      </c>
      <c r="F24" s="41" t="str">
        <f>VLOOKUP($B$51,$A$53:$F$352,6)</f>
        <v>アイナ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4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松浦</v>
      </c>
      <c r="D53" s="13" t="str">
        <f>IF(入力!E26="","",入力!E26)</f>
        <v>愛南</v>
      </c>
      <c r="E53" s="13" t="str">
        <f>IF(入力!C25="","",入力!C25)</f>
        <v>マツウラ</v>
      </c>
      <c r="F53" s="13" t="str">
        <f>IF(入力!E25="","",入力!E25)</f>
        <v>アイナ</v>
      </c>
      <c r="G53" s="13">
        <f>IF(入力!M25="","",入力!M25)</f>
        <v>521296371</v>
      </c>
      <c r="H53" s="13" t="str">
        <f>IF(入力!I25="","",入力!I25)</f>
        <v>富津市立大貫小学校</v>
      </c>
      <c r="I53" s="13">
        <f>IF(入力!G25="","",入力!G25)</f>
        <v>5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内田</v>
      </c>
      <c r="D54" s="13" t="str">
        <f>IF(入力!E28="","",入力!E28)</f>
        <v>彩瑚</v>
      </c>
      <c r="E54" s="13" t="str">
        <f>IF(入力!C27="","",入力!C27)</f>
        <v>ウチダ</v>
      </c>
      <c r="F54" s="13" t="str">
        <f>IF(入力!E27="","",入力!E27)</f>
        <v>アコ</v>
      </c>
      <c r="G54" s="13">
        <f>IF(入力!M27="","",入力!M27)</f>
        <v>521296388</v>
      </c>
      <c r="H54" s="13" t="str">
        <f>IF(入力!I27="","",入力!I27)</f>
        <v>富津市立大貫小学校</v>
      </c>
      <c r="I54" s="13">
        <f>IF(入力!G27="","",入力!G27)</f>
        <v>5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笹生</v>
      </c>
      <c r="D55" s="13" t="str">
        <f>IF(入力!E30="","",入力!E30)</f>
        <v>絢剛</v>
      </c>
      <c r="E55" s="13" t="str">
        <f>IF(入力!C29="","",入力!C29)</f>
        <v>サソウ</v>
      </c>
      <c r="F55" s="13" t="str">
        <f>IF(入力!E29="","",入力!E29)</f>
        <v>ケンゴウ</v>
      </c>
      <c r="G55" s="13">
        <f>IF(入力!M29="","",入力!M29)</f>
        <v>524121342</v>
      </c>
      <c r="H55" s="13" t="str">
        <f>IF(入力!I29="","",入力!I29)</f>
        <v>富津市立飯野小学校</v>
      </c>
      <c r="I55" s="13">
        <f>IF(入力!G29="","",入力!G29)</f>
        <v>5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田淵</v>
      </c>
      <c r="D56" s="13" t="str">
        <f>IF(入力!E32="","",入力!E32)</f>
        <v>誠</v>
      </c>
      <c r="E56" s="13" t="str">
        <f>IF(入力!C31="","",入力!C31)</f>
        <v>タブチ</v>
      </c>
      <c r="F56" s="13" t="str">
        <f>IF(入力!E31="","",入力!E31)</f>
        <v>マコト</v>
      </c>
      <c r="G56" s="13">
        <f>IF(入力!M31="","",入力!M31)</f>
        <v>524121366</v>
      </c>
      <c r="H56" s="13" t="str">
        <f>IF(入力!I31="","",入力!I31)</f>
        <v>富津市立飯野小学校</v>
      </c>
      <c r="I56" s="13">
        <f>IF(入力!G31="","",入力!G31)</f>
        <v>5</v>
      </c>
      <c r="J56" s="13">
        <f>IF(入力!P31="","",入力!P31)</f>
        <v>139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 xml:space="preserve">渡邉 </v>
      </c>
      <c r="D57" s="13" t="str">
        <f>IF(入力!E34="","",入力!E34)</f>
        <v>侑辰</v>
      </c>
      <c r="E57" s="13" t="str">
        <f>IF(入力!C33="","",入力!C33)</f>
        <v>ワタナベ</v>
      </c>
      <c r="F57" s="13" t="str">
        <f>IF(入力!E33="","",入力!E33)</f>
        <v>ユウシン</v>
      </c>
      <c r="G57" s="13">
        <f>IF(入力!M33="","",入力!M33)</f>
        <v>524121335</v>
      </c>
      <c r="H57" s="13" t="str">
        <f>IF(入力!I33="","",入力!I33)</f>
        <v>富津市立飯野小学校</v>
      </c>
      <c r="I57" s="13">
        <f>IF(入力!G33="","",入力!G33)</f>
        <v>5</v>
      </c>
      <c r="J57" s="13">
        <f>IF(入力!P33="","",入力!P33)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安藝</v>
      </c>
      <c r="D58" s="13" t="str">
        <f>IF(入力!E36="","",入力!E36)</f>
        <v>陽向</v>
      </c>
      <c r="E58" s="13" t="str">
        <f>IF(入力!C35="","",入力!C35)</f>
        <v>アキ</v>
      </c>
      <c r="F58" s="13" t="str">
        <f>IF(入力!E35="","",入力!E35)</f>
        <v>ヒナタ</v>
      </c>
      <c r="G58" s="13">
        <f>IF(入力!M35="","",入力!M35)</f>
        <v>522869963</v>
      </c>
      <c r="H58" s="13" t="str">
        <f>IF(入力!I35="","",入力!I35)</f>
        <v>富津市立大貫小学校</v>
      </c>
      <c r="I58" s="13">
        <f>IF(入力!G35="","",入力!G35)</f>
        <v>5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緒形</v>
      </c>
      <c r="D59" s="13" t="str">
        <f>IF(入力!E38="","",入力!E38)</f>
        <v>凪咲</v>
      </c>
      <c r="E59" s="13" t="str">
        <f>IF(入力!C37="","",入力!C37)</f>
        <v>オガタ</v>
      </c>
      <c r="F59" s="13" t="str">
        <f>IF(入力!E37="","",入力!E37)</f>
        <v>ナギサ</v>
      </c>
      <c r="G59" s="13">
        <f>IF(入力!M37="","",入力!M37)</f>
        <v>524121359</v>
      </c>
      <c r="H59" s="13" t="str">
        <f>IF(入力!I37="","",入力!I37)</f>
        <v>富津市立飯野小学校</v>
      </c>
      <c r="I59" s="13">
        <f>IF(入力!G37="","",入力!G37)</f>
        <v>5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白木</v>
      </c>
      <c r="D60" s="13" t="str">
        <f>IF(入力!E40="","",入力!E40)</f>
        <v>奏多</v>
      </c>
      <c r="E60" s="13" t="str">
        <f>IF(入力!C39="","",入力!C39)</f>
        <v>シラキ</v>
      </c>
      <c r="F60" s="13" t="str">
        <f>IF(入力!E39="","",入力!E39)</f>
        <v>カナタ</v>
      </c>
      <c r="G60" s="13">
        <f>IF(入力!M39="","",入力!M39)</f>
        <v>524121403</v>
      </c>
      <c r="H60" s="13" t="str">
        <f>IF(入力!I39="","",入力!I39)</f>
        <v>富津市立大貫小学校</v>
      </c>
      <c r="I60" s="13">
        <f>IF(入力!G39="","",入力!G39)</f>
        <v>4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平野</v>
      </c>
      <c r="D61" s="13" t="str">
        <f>IF(入力!E42="","",入力!E42)</f>
        <v>帆乃佳</v>
      </c>
      <c r="E61" s="13" t="str">
        <f>IF(入力!C41="","",入力!C41)</f>
        <v>ヒラノ</v>
      </c>
      <c r="F61" s="13" t="str">
        <f>IF(入力!E41="","",入力!E41)</f>
        <v>ホノカ</v>
      </c>
      <c r="G61" s="13">
        <f>IF(入力!M41="","",入力!M41)</f>
        <v>520688641</v>
      </c>
      <c r="H61" s="13" t="str">
        <f>IF(入力!I41="","",入力!I41)</f>
        <v>富津市立大貫小学校</v>
      </c>
      <c r="I61" s="13">
        <f>IF(入力!G41="","",入力!G41)</f>
        <v>4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オノミチ</v>
      </c>
      <c r="D62" s="13" t="str">
        <f>IF(入力!E44="","",入力!E44)</f>
        <v>惠力聖</v>
      </c>
      <c r="E62" s="13" t="str">
        <f>IF(入力!C43="","",入力!C43)</f>
        <v>オノミチ</v>
      </c>
      <c r="F62" s="13" t="str">
        <f>IF(入力!E43="","",入力!E43)</f>
        <v>エリキ</v>
      </c>
      <c r="G62" s="13">
        <f>IF(入力!M43="","",入力!M43)</f>
        <v>524121328</v>
      </c>
      <c r="H62" s="13" t="str">
        <f>IF(入力!I43="","",入力!I43)</f>
        <v>富津市立大貫小学校</v>
      </c>
      <c r="I62" s="13">
        <f>IF(入力!G43="","",入力!G43)</f>
        <v>5</v>
      </c>
      <c r="J62" s="13">
        <f>IF(入力!P43="","",入力!P43)</f>
        <v>151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村上</v>
      </c>
      <c r="D63" s="13" t="str">
        <f>IF(入力!E46="","",入力!E46)</f>
        <v>千颯</v>
      </c>
      <c r="E63" s="13" t="str">
        <f>IF(入力!C45="","",入力!C45)</f>
        <v>ムラカミ</v>
      </c>
      <c r="F63" s="13" t="str">
        <f>IF(入力!E45="","",入力!E45)</f>
        <v>チハヤ</v>
      </c>
      <c r="G63" s="13">
        <f>IF(入力!M45="","",入力!M45)</f>
        <v>524121397</v>
      </c>
      <c r="H63" s="13" t="str">
        <f>IF(入力!I45="","",入力!I45)</f>
        <v>富津市立吉野小学校</v>
      </c>
      <c r="I63" s="13">
        <f>IF(入力!G45="","",入力!G45)</f>
        <v>4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賀川</v>
      </c>
      <c r="D64" s="13" t="str">
        <f>IF(入力!E48="","",入力!E48)</f>
        <v>奏絆</v>
      </c>
      <c r="E64" s="13" t="str">
        <f>IF(入力!C47="","",入力!C47)</f>
        <v>カガワ</v>
      </c>
      <c r="F64" s="13" t="str">
        <f>IF(入力!E47="","",入力!E47)</f>
        <v>ソナ</v>
      </c>
      <c r="G64" s="13">
        <f>IF(入力!M47="","",入力!M47)</f>
        <v>522869970</v>
      </c>
      <c r="H64" s="13" t="str">
        <f>IF(入力!I47="","",入力!I47)</f>
        <v>木更津市立畑沢小学校</v>
      </c>
      <c r="I64" s="13">
        <f>IF(入力!G47="","",入力!G47)</f>
        <v>4</v>
      </c>
      <c r="J64" s="13">
        <f>IF(入力!P47="","",入力!P47)</f>
        <v>129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笹生 学</cp:lastModifiedBy>
  <cp:lastPrinted>2016-05-09T15:17:35Z</cp:lastPrinted>
  <dcterms:created xsi:type="dcterms:W3CDTF">2014-04-05T09:56:00Z</dcterms:created>
  <dcterms:modified xsi:type="dcterms:W3CDTF">2024-01-24T10:27:59Z</dcterms:modified>
</cp:coreProperties>
</file>