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FFALO\"/>
    </mc:Choice>
  </mc:AlternateContent>
  <xr:revisionPtr revIDLastSave="0" documentId="13_ncr:1_{F1FB1F35-0C54-4AF1-AA3B-95EB165C900A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28680" yWindow="-1059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<sst xmlns="http://schemas.openxmlformats.org/spreadsheetml/2006/main" count="302" uniqueCount="238">
  <si>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</si>
  <si>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</si>
  <si>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</si>
  <si>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</si>
  <si>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t>都道府県</t>
    <rPh sb="0" eb="4">
      <t>トドウフケン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</si>
  <si>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</si>
  <si>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</si>
  <si>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</si>
  <si>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</si>
  <si>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</si>
  <si>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</si>
  <si>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</si>
  <si>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</si>
  <si>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</si>
  <si>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</si>
  <si>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</si>
  <si>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</si>
  <si>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</si>
  <si>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</si>
  <si>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</si>
  <si>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</si>
  <si>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</si>
  <si>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</si>
  <si>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</si>
  <si>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</si>
  <si>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</si>
  <si>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</si>
  <si>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</si>
  <si>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</si>
  <si>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</si>
  <si>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</si>
  <si>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</si>
  <si>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</si>
  <si>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</si>
  <si>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</si>
  <si>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</si>
  <si>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</si>
  <si>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</si>
  <si>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</si>
  <si>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</si>
  <si>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</si>
  <si>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</si>
  <si>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</si>
  <si>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</si>
  <si>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</si>
  <si>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</si>
  <si>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</si>
  <si>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</si>
  <si>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</si>
  <si>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</si>
  <si>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</si>
  <si>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</si>
  <si>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</si>
  <si>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</si>
  <si>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</si>
  <si>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</si>
  <si>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</si>
  <si>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</si>
  <si>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</si>
  <si>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</si>
  <si>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</si>
  <si>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</si>
  <si>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</si>
  <si>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</si>
  <si>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</si>
  <si>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</si>
  <si>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</si>
  <si>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</si>
  <si>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</si>
  <si>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</si>
  <si>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</si>
  <si>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</si>
  <si>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</si>
  <si>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</si>
  <si>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</si>
  <si>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</si>
  <si>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</si>
  <si>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</si>
  <si>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</si>
  <si>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</si>
  <si>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</si>
  <si>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</si>
  <si>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</si>
  <si>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</si>
  <si>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</si>
  <si>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</si>
  <si>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</si>
  <si>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</si>
  <si>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</si>
  <si>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</si>
  <si>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</si>
  <si>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</si>
  <si>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</si>
  <si>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</si>
  <si>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</si>
  <si>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</si>
  <si>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</si>
  <si>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</si>
  <si>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</si>
  <si>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</si>
  <si>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</si>
  <si>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</si>
  <si>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</si>
  <si>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</si>
  <si>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</si>
  <si>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</si>
  <si>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</si>
  <si>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</si>
  <si>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</si>
  <si>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</si>
  <si>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</si>
  <si>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</si>
  <si>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</si>
  <si>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</si>
  <si>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</si>
  <si>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</si>
  <si>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</si>
  <si>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</si>
  <si>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</si>
  <si>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</si>
  <si>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</si>
  <si>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</si>
  <si>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</si>
  <si>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</si>
  <si>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</si>
  <si>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</si>
  <si>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</si>
  <si>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</si>
  <si>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</si>
  <si>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</si>
  <si>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</si>
  <si>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</si>
  <si>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3"/>
  </si>
  <si>
    <t>大貫ジュニアバレーボールクラブ</t>
    <phoneticPr fontId="3"/>
  </si>
  <si>
    <t>オオヌキジュニアバレーボールクラブ</t>
    <phoneticPr fontId="3"/>
  </si>
  <si>
    <t>富津市</t>
    <rPh sb="0" eb="3">
      <t>フッツシ</t>
    </rPh>
    <phoneticPr fontId="3"/>
  </si>
  <si>
    <t>JR内房</t>
    <phoneticPr fontId="3"/>
  </si>
  <si>
    <t>大貫</t>
    <phoneticPr fontId="3"/>
  </si>
  <si>
    <t>スエ</t>
  </si>
  <si>
    <t>ユウキ</t>
  </si>
  <si>
    <t>末</t>
    <rPh sb="0" eb="1">
      <t>スエ</t>
    </rPh>
    <phoneticPr fontId="4"/>
  </si>
  <si>
    <t>祐樹</t>
    <rPh sb="0" eb="2">
      <t>ユウキ</t>
    </rPh>
    <phoneticPr fontId="4"/>
  </si>
  <si>
    <t>タライ</t>
  </si>
  <si>
    <t>カズアキ</t>
  </si>
  <si>
    <t>平</t>
    <rPh sb="0" eb="1">
      <t>タイラ</t>
    </rPh>
    <phoneticPr fontId="4"/>
  </si>
  <si>
    <t>一晶</t>
    <rPh sb="0" eb="2">
      <t>カズマサ</t>
    </rPh>
    <phoneticPr fontId="4"/>
  </si>
  <si>
    <t>アキ</t>
    <phoneticPr fontId="3"/>
  </si>
  <si>
    <t>ユウヤ</t>
    <phoneticPr fontId="3"/>
  </si>
  <si>
    <t>安藝</t>
    <rPh sb="0" eb="2">
      <t>アキ</t>
    </rPh>
    <phoneticPr fontId="3"/>
  </si>
  <si>
    <t>裕也</t>
    <rPh sb="0" eb="2">
      <t>ユウヤ</t>
    </rPh>
    <phoneticPr fontId="3"/>
  </si>
  <si>
    <t>シラキ</t>
    <phoneticPr fontId="3"/>
  </si>
  <si>
    <t>ミチコ</t>
    <phoneticPr fontId="3"/>
  </si>
  <si>
    <t>白木</t>
    <rPh sb="0" eb="2">
      <t>シラキ</t>
    </rPh>
    <phoneticPr fontId="3"/>
  </si>
  <si>
    <t>美智子</t>
    <rPh sb="0" eb="3">
      <t>ミチコ</t>
    </rPh>
    <phoneticPr fontId="3"/>
  </si>
  <si>
    <t>12K11464</t>
    <phoneticPr fontId="3"/>
  </si>
  <si>
    <t>293</t>
    <phoneticPr fontId="3"/>
  </si>
  <si>
    <t>0036</t>
    <phoneticPr fontId="3"/>
  </si>
  <si>
    <t>富津市千種新田571-44</t>
    <phoneticPr fontId="3"/>
  </si>
  <si>
    <t>0439</t>
    <phoneticPr fontId="3"/>
  </si>
  <si>
    <t>65</t>
    <phoneticPr fontId="3"/>
  </si>
  <si>
    <t>4679</t>
    <phoneticPr fontId="3"/>
  </si>
  <si>
    <t>55</t>
    <phoneticPr fontId="3"/>
  </si>
  <si>
    <t>6240</t>
    <phoneticPr fontId="3"/>
  </si>
  <si>
    <t>080</t>
    <phoneticPr fontId="3"/>
  </si>
  <si>
    <t>1103</t>
    <phoneticPr fontId="3"/>
  </si>
  <si>
    <t>9178</t>
    <phoneticPr fontId="3"/>
  </si>
  <si>
    <t>090</t>
    <phoneticPr fontId="3"/>
  </si>
  <si>
    <t>2447</t>
    <phoneticPr fontId="3"/>
  </si>
  <si>
    <t>8781</t>
    <phoneticPr fontId="3"/>
  </si>
  <si>
    <t>299</t>
    <phoneticPr fontId="3"/>
  </si>
  <si>
    <t>1162</t>
    <phoneticPr fontId="3"/>
  </si>
  <si>
    <t>0043</t>
    <phoneticPr fontId="3"/>
  </si>
  <si>
    <t>君津市八重原172-90</t>
    <phoneticPr fontId="3"/>
  </si>
  <si>
    <t>富津市千種新田196-6</t>
    <phoneticPr fontId="3"/>
  </si>
  <si>
    <t>富津市岩瀬1147-55</t>
    <phoneticPr fontId="3"/>
  </si>
  <si>
    <t>①</t>
    <phoneticPr fontId="3"/>
  </si>
  <si>
    <t>ツノダ</t>
    <phoneticPr fontId="3"/>
  </si>
  <si>
    <t>カノン</t>
    <phoneticPr fontId="3"/>
  </si>
  <si>
    <t>角田</t>
    <rPh sb="0" eb="2">
      <t>ツノダ</t>
    </rPh>
    <phoneticPr fontId="3"/>
  </si>
  <si>
    <t>花音</t>
    <rPh sb="0" eb="2">
      <t>カノン</t>
    </rPh>
    <phoneticPr fontId="3"/>
  </si>
  <si>
    <t>コサカ</t>
    <phoneticPr fontId="3"/>
  </si>
  <si>
    <t>ルキ</t>
    <phoneticPr fontId="3"/>
  </si>
  <si>
    <t>小坂</t>
    <rPh sb="0" eb="2">
      <t>コサカ</t>
    </rPh>
    <phoneticPr fontId="3"/>
  </si>
  <si>
    <t>琉希</t>
    <rPh sb="0" eb="2">
      <t>リュウキ</t>
    </rPh>
    <phoneticPr fontId="3"/>
  </si>
  <si>
    <t>君津市立貞元小学校</t>
    <rPh sb="0" eb="2">
      <t>キミツ</t>
    </rPh>
    <rPh sb="2" eb="4">
      <t>シリツ</t>
    </rPh>
    <rPh sb="4" eb="6">
      <t>サダモト</t>
    </rPh>
    <rPh sb="6" eb="9">
      <t>ショウガッコウ</t>
    </rPh>
    <phoneticPr fontId="27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</si>
  <si>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7"/>
  </si>
  <si>
    <t>カリコミ</t>
    <phoneticPr fontId="3"/>
  </si>
  <si>
    <t>イチカ</t>
    <phoneticPr fontId="3"/>
  </si>
  <si>
    <t>富津市立大貫小学校</t>
    <rPh sb="0" eb="4">
      <t>フッツシリツ</t>
    </rPh>
    <rPh sb="4" eb="9">
      <t>オオヌキショウガッコウ</t>
    </rPh>
    <phoneticPr fontId="27"/>
  </si>
  <si>
    <t>刈込</t>
    <rPh sb="0" eb="2">
      <t>カリコミ</t>
    </rPh>
    <phoneticPr fontId="3"/>
  </si>
  <si>
    <t>伊知花</t>
    <rPh sb="0" eb="1">
      <t>イ</t>
    </rPh>
    <rPh sb="1" eb="3">
      <t>チバナ</t>
    </rPh>
    <phoneticPr fontId="3"/>
  </si>
  <si>
    <t>ワタナベ</t>
    <phoneticPr fontId="3"/>
  </si>
  <si>
    <t>アサコ</t>
    <phoneticPr fontId="3"/>
  </si>
  <si>
    <t>君津市立貞元小学校</t>
    <phoneticPr fontId="3"/>
  </si>
  <si>
    <t>渡邉</t>
    <rPh sb="0" eb="2">
      <t>ワタナベ</t>
    </rPh>
    <phoneticPr fontId="3"/>
  </si>
  <si>
    <t>亜沙子</t>
    <rPh sb="0" eb="3">
      <t>アサコ</t>
    </rPh>
    <phoneticPr fontId="3"/>
  </si>
  <si>
    <t>イチル</t>
    <phoneticPr fontId="3"/>
  </si>
  <si>
    <t>壱琉</t>
    <rPh sb="0" eb="1">
      <t>イチ</t>
    </rPh>
    <rPh sb="1" eb="2">
      <t>ル</t>
    </rPh>
    <phoneticPr fontId="3"/>
  </si>
  <si>
    <t>クワタ</t>
    <phoneticPr fontId="3"/>
  </si>
  <si>
    <t>リサコ</t>
    <phoneticPr fontId="3"/>
  </si>
  <si>
    <t>富津市立飯野小学校</t>
    <rPh sb="0" eb="4">
      <t>フッツシリツ</t>
    </rPh>
    <rPh sb="4" eb="6">
      <t>イイノ</t>
    </rPh>
    <rPh sb="6" eb="9">
      <t>ショウガッコウ</t>
    </rPh>
    <phoneticPr fontId="27"/>
  </si>
  <si>
    <t>桑田</t>
    <rPh sb="0" eb="2">
      <t>クワタ</t>
    </rPh>
    <phoneticPr fontId="3"/>
  </si>
  <si>
    <t>哩紗子</t>
    <phoneticPr fontId="3"/>
  </si>
  <si>
    <t>モリ</t>
    <phoneticPr fontId="3"/>
  </si>
  <si>
    <t>ショウノスケ</t>
    <phoneticPr fontId="3"/>
  </si>
  <si>
    <t>富津市立飯野小学校</t>
    <rPh sb="0" eb="4">
      <t>フッツシリツ</t>
    </rPh>
    <rPh sb="4" eb="6">
      <t>イイノ</t>
    </rPh>
    <rPh sb="6" eb="9">
      <t>ショウガッコウ</t>
    </rPh>
    <phoneticPr fontId="28"/>
  </si>
  <si>
    <t>森</t>
    <rPh sb="0" eb="1">
      <t>モリ</t>
    </rPh>
    <phoneticPr fontId="3"/>
  </si>
  <si>
    <t>将之介</t>
    <rPh sb="0" eb="3">
      <t>ショウノスケ</t>
    </rPh>
    <phoneticPr fontId="3"/>
  </si>
  <si>
    <t>森</t>
    <phoneticPr fontId="3"/>
  </si>
  <si>
    <t>愛恵</t>
    <phoneticPr fontId="3"/>
  </si>
  <si>
    <t>マナエ</t>
    <phoneticPr fontId="3"/>
  </si>
  <si>
    <t>富津市立飯野小学校</t>
    <phoneticPr fontId="3"/>
  </si>
  <si>
    <t>平野</t>
    <rPh sb="0" eb="2">
      <t>ヒラノ</t>
    </rPh>
    <phoneticPr fontId="3"/>
  </si>
  <si>
    <t>みのり</t>
    <phoneticPr fontId="3"/>
  </si>
  <si>
    <t>ヒラノ</t>
    <phoneticPr fontId="3"/>
  </si>
  <si>
    <t>ミノリ</t>
    <phoneticPr fontId="3"/>
  </si>
  <si>
    <t>富津市立青堀小学校</t>
    <rPh sb="0" eb="3">
      <t>フッツシ</t>
    </rPh>
    <rPh sb="3" eb="4">
      <t>リツ</t>
    </rPh>
    <rPh sb="4" eb="6">
      <t>アオホリ</t>
    </rPh>
    <rPh sb="6" eb="9">
      <t>ショウガッコウ</t>
    </rPh>
    <phoneticPr fontId="3"/>
  </si>
  <si>
    <t>松井</t>
    <phoneticPr fontId="3"/>
  </si>
  <si>
    <t>基紘</t>
    <phoneticPr fontId="3"/>
  </si>
  <si>
    <t>マツイ</t>
    <phoneticPr fontId="3"/>
  </si>
  <si>
    <t>モトヒロ</t>
    <phoneticPr fontId="3"/>
  </si>
  <si>
    <t>山口</t>
    <phoneticPr fontId="3"/>
  </si>
  <si>
    <t>美織</t>
    <phoneticPr fontId="3"/>
  </si>
  <si>
    <t>ヤマグチ</t>
    <phoneticPr fontId="3"/>
  </si>
  <si>
    <t>ミオリ</t>
    <phoneticPr fontId="3"/>
  </si>
  <si>
    <t>砂原</t>
    <phoneticPr fontId="3"/>
  </si>
  <si>
    <t>陽花里</t>
    <phoneticPr fontId="3"/>
  </si>
  <si>
    <t>サハラ</t>
    <phoneticPr fontId="3"/>
  </si>
  <si>
    <t>ヒカリ</t>
    <phoneticPr fontId="3"/>
  </si>
  <si>
    <t>瀧山　</t>
    <phoneticPr fontId="3"/>
  </si>
  <si>
    <t>悠成</t>
    <phoneticPr fontId="3"/>
  </si>
  <si>
    <t>タキヤマ</t>
    <phoneticPr fontId="3"/>
  </si>
  <si>
    <t>ユウセイ</t>
    <phoneticPr fontId="3"/>
  </si>
  <si>
    <t>君津市立周西小学校</t>
    <rPh sb="0" eb="4">
      <t>キミツシリツ</t>
    </rPh>
    <rPh sb="4" eb="6">
      <t>スサイ</t>
    </rPh>
    <rPh sb="6" eb="9">
      <t>ショウガッコウ</t>
    </rPh>
    <phoneticPr fontId="3"/>
  </si>
  <si>
    <t>小坂</t>
    <phoneticPr fontId="3"/>
  </si>
  <si>
    <t>大雅</t>
    <phoneticPr fontId="3"/>
  </si>
  <si>
    <t>タイガ</t>
    <phoneticPr fontId="3"/>
  </si>
  <si>
    <t>富津市立青堀小学校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</si>
</sst>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238">
    <xf numFmtId="0" fontId="0" fillId="0" borderId="0" xfId="0">
      <alignment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1" applyAlignment="1">
      <alignment vertical="center" shrinkToFit="1"/>
    </xf>
    <xf numFmtId="0" fontId="14" fillId="2" borderId="7" xfId="1" applyFill="1" applyBorder="1" applyAlignment="1">
      <alignment vertical="center" shrinkToFit="1"/>
    </xf>
    <xf numFmtId="0" fontId="14" fillId="2" borderId="8" xfId="1" applyFill="1" applyBorder="1" applyAlignment="1">
      <alignment vertical="center" shrinkToFit="1"/>
    </xf>
    <xf numFmtId="0" fontId="14" fillId="2" borderId="9" xfId="1" applyFill="1" applyBorder="1" applyAlignment="1">
      <alignment vertical="center" shrinkToFit="1"/>
    </xf>
    <xf numFmtId="2" fontId="14" fillId="0" borderId="0" xfId="1" applyNumberFormat="1" applyAlignment="1">
      <alignment vertical="center" shrinkToFit="1"/>
    </xf>
    <xf numFmtId="2" fontId="14" fillId="0" borderId="10" xfId="1" applyNumberFormat="1" applyBorder="1" applyAlignment="1">
      <alignment vertical="center" shrinkToFit="1"/>
    </xf>
    <xf numFmtId="0" fontId="14" fillId="0" borderId="11" xfId="1" applyBorder="1" applyAlignment="1">
      <alignment vertical="center" shrinkToFit="1"/>
    </xf>
    <xf numFmtId="14" fontId="14" fillId="0" borderId="12" xfId="1" applyNumberFormat="1" applyBorder="1" applyAlignment="1">
      <alignment vertical="center" shrinkToFit="1"/>
    </xf>
    <xf numFmtId="14" fontId="14" fillId="0" borderId="0" xfId="1" applyNumberFormat="1" applyAlignment="1">
      <alignment vertical="center" shrinkToFit="1"/>
    </xf>
    <xf numFmtId="0" fontId="14" fillId="0" borderId="13" xfId="1" applyBorder="1" applyAlignment="1">
      <alignment vertical="center" shrinkToFit="1"/>
    </xf>
    <xf numFmtId="0" fontId="14" fillId="0" borderId="14" xfId="1" applyBorder="1" applyAlignment="1">
      <alignment vertical="center" shrinkToFit="1"/>
    </xf>
    <xf numFmtId="0" fontId="14" fillId="0" borderId="15" xfId="1" applyBorder="1" applyAlignment="1">
      <alignment vertical="center" shrinkToFit="1"/>
    </xf>
    <xf numFmtId="0" fontId="14" fillId="0" borderId="10" xfId="1" applyBorder="1" applyAlignment="1">
      <alignment vertical="center" shrinkToFit="1"/>
    </xf>
    <xf numFmtId="0" fontId="14" fillId="0" borderId="12" xfId="1" applyBorder="1" applyAlignment="1">
      <alignment vertical="center" shrinkToFit="1"/>
    </xf>
    <xf numFmtId="0" fontId="14" fillId="0" borderId="16" xfId="1" applyBorder="1" applyAlignment="1">
      <alignment vertical="center" shrinkToFit="1"/>
    </xf>
    <xf numFmtId="0" fontId="14" fillId="0" borderId="17" xfId="1" applyBorder="1" applyAlignment="1">
      <alignment vertical="center" shrinkToFit="1"/>
    </xf>
    <xf numFmtId="0" fontId="14" fillId="0" borderId="18" xfId="1" applyBorder="1" applyAlignment="1">
      <alignment vertical="center" shrinkToFit="1"/>
    </xf>
    <xf numFmtId="0" fontId="14" fillId="2" borderId="19" xfId="1" applyFill="1" applyBorder="1" applyAlignment="1">
      <alignment vertical="center" shrinkToFit="1"/>
    </xf>
    <xf numFmtId="0" fontId="14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1" fillId="3" borderId="1" xfId="0" applyFont="1" applyFill="1" applyBorder="1">
      <alignment vertical="center"/>
    </xf>
    <xf numFmtId="176" fontId="12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0" fontId="8" fillId="0" borderId="1" xfId="0" applyFont="1" applyBorder="1" applyProtection="1">
      <alignment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8" fillId="0" borderId="21" xfId="0" applyFont="1" applyBorder="1" applyProtection="1">
      <alignment vertical="center"/>
      <protection locked="0"/>
    </xf>
    <xf numFmtId="0" fontId="8" fillId="0" borderId="22" xfId="0" applyFont="1" applyBorder="1" applyProtection="1">
      <alignment vertical="center"/>
      <protection locked="0"/>
    </xf>
    <xf numFmtId="0" fontId="5" fillId="3" borderId="9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5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5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5" fillId="3" borderId="31" xfId="0" applyFont="1" applyFill="1" applyBorder="1">
      <alignment vertical="center"/>
    </xf>
    <xf numFmtId="0" fontId="14" fillId="2" borderId="72" xfId="1" applyFill="1" applyBorder="1" applyAlignment="1">
      <alignment vertical="center" shrinkToFit="1"/>
    </xf>
    <xf numFmtId="0" fontId="14" fillId="6" borderId="14" xfId="1" applyFill="1" applyBorder="1" applyAlignment="1">
      <alignment vertical="center" shrinkToFit="1"/>
    </xf>
    <xf numFmtId="0" fontId="14" fillId="6" borderId="13" xfId="1" applyFill="1" applyBorder="1" applyAlignment="1">
      <alignment vertical="center" shrinkToFit="1"/>
    </xf>
    <xf numFmtId="0" fontId="20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2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49" fontId="12" fillId="0" borderId="1" xfId="0" applyNumberFormat="1" applyFont="1" applyBorder="1" applyAlignment="1" applyProtection="1">
      <alignment horizontal="right" vertical="center"/>
      <protection locked="0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49" fontId="12" fillId="0" borderId="2" xfId="0" applyNumberFormat="1" applyFont="1" applyBorder="1" applyAlignment="1" applyProtection="1">
      <alignment horizontal="left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4" borderId="23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22" fillId="0" borderId="40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6" borderId="23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5" fillId="5" borderId="42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5" fillId="5" borderId="47" xfId="0" applyFont="1" applyFill="1" applyBorder="1" applyAlignment="1">
      <alignment horizontal="center" vertical="center" shrinkToFit="1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2" fillId="5" borderId="43" xfId="0" applyFont="1" applyFill="1" applyBorder="1" applyAlignment="1">
      <alignment horizontal="center" vertical="center" shrinkToFit="1"/>
    </xf>
    <xf numFmtId="0" fontId="5" fillId="5" borderId="44" xfId="0" applyFont="1" applyFill="1" applyBorder="1" applyAlignment="1">
      <alignment horizontal="center" vertical="center" shrinkToFit="1"/>
    </xf>
    <xf numFmtId="0" fontId="5" fillId="5" borderId="45" xfId="0" applyFont="1" applyFill="1" applyBorder="1" applyAlignment="1">
      <alignment horizontal="center" vertical="center" shrinkToFit="1"/>
    </xf>
    <xf numFmtId="0" fontId="2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77" fontId="5" fillId="0" borderId="29" xfId="0" applyNumberFormat="1" applyFont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5" xfId="0" applyNumberFormat="1" applyFont="1" applyBorder="1" applyAlignment="1" applyProtection="1">
      <alignment horizontal="center" vertical="center"/>
      <protection locked="0"/>
    </xf>
    <xf numFmtId="177" fontId="5" fillId="0" borderId="30" xfId="0" applyNumberFormat="1" applyFont="1" applyBorder="1" applyAlignment="1" applyProtection="1">
      <alignment horizontal="center" vertical="center"/>
      <protection locked="0"/>
    </xf>
    <xf numFmtId="177" fontId="5" fillId="0" borderId="21" xfId="0" applyNumberFormat="1" applyFont="1" applyBorder="1" applyAlignment="1" applyProtection="1">
      <alignment horizontal="center" vertical="center"/>
      <protection locked="0"/>
    </xf>
    <xf numFmtId="177" fontId="5" fillId="0" borderId="31" xfId="0" applyNumberFormat="1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5" fillId="5" borderId="3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8" fillId="3" borderId="14" xfId="0" applyFont="1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5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10" fillId="0" borderId="6" xfId="0" applyFont="1" applyBorder="1" applyAlignment="1" applyProtection="1">
      <alignment horizontal="right" vertical="center" shrinkToFit="1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49" fontId="12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5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5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5" fillId="0" borderId="62" xfId="0" applyNumberFormat="1" applyFont="1" applyBorder="1" applyAlignment="1" applyProtection="1">
      <alignment horizontal="left" vertical="top" wrapText="1"/>
      <protection locked="0"/>
    </xf>
    <xf numFmtId="49" fontId="5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center" vertical="center"/>
    </xf>
    <xf numFmtId="0" fontId="5" fillId="0" borderId="73" xfId="0" applyFont="1" applyBorder="1" applyAlignment="1" applyProtection="1">
      <alignment horizontal="center" vertical="center"/>
      <protection locked="0"/>
    </xf>
    <xf numFmtId="0" fontId="25" fillId="0" borderId="74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0" fontId="25" fillId="0" borderId="75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49" fontId="12" fillId="3" borderId="23" xfId="0" applyNumberFormat="1" applyFont="1" applyFill="1" applyBorder="1" applyAlignment="1" applyProtection="1">
      <alignment horizontal="center" vertical="center"/>
      <protection locked="0"/>
    </xf>
    <xf numFmtId="49" fontId="12" fillId="3" borderId="6" xfId="0" applyNumberFormat="1" applyFont="1" applyFill="1" applyBorder="1" applyAlignment="1" applyProtection="1">
      <alignment horizontal="center" vertical="center"/>
      <protection locked="0"/>
    </xf>
    <xf numFmtId="49" fontId="12" fillId="3" borderId="24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>
      <alignment horizontal="center" vertical="center" wrapText="1" shrinkToFit="1"/>
    </xf>
    <xf numFmtId="0" fontId="10" fillId="0" borderId="51" xfId="0" applyFont="1" applyBorder="1" applyAlignment="1">
      <alignment horizontal="center" vertical="center" shrinkToFit="1"/>
    </xf>
    <xf numFmtId="49" fontId="1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4" fillId="0" borderId="80" xfId="0" applyFont="1" applyBorder="1" applyAlignment="1" applyProtection="1">
      <alignment horizontal="center" vertical="center"/>
      <protection locked="0"/>
    </xf>
    <xf numFmtId="0" fontId="24" fillId="0" borderId="47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5" fillId="5" borderId="64" xfId="0" applyFont="1" applyFill="1" applyBorder="1" applyAlignment="1">
      <alignment horizontal="center" vertical="center" wrapText="1"/>
    </xf>
    <xf numFmtId="0" fontId="5" fillId="5" borderId="65" xfId="0" applyFont="1" applyFill="1" applyBorder="1" applyAlignment="1">
      <alignment horizontal="center" vertical="center" wrapText="1"/>
    </xf>
    <xf numFmtId="0" fontId="22" fillId="0" borderId="66" xfId="0" applyFont="1" applyBorder="1" applyAlignment="1" applyProtection="1">
      <alignment horizontal="center" vertical="center"/>
      <protection locked="0"/>
    </xf>
    <xf numFmtId="0" fontId="8" fillId="0" borderId="67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22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 shrinkToFit="1"/>
    </xf>
    <xf numFmtId="0" fontId="10" fillId="0" borderId="50" xfId="0" applyFont="1" applyBorder="1" applyAlignment="1">
      <alignment horizontal="center" vertical="center" shrinkToFit="1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25" fillId="0" borderId="54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25" fillId="0" borderId="55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69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4" fillId="0" borderId="0" xfId="1" applyAlignment="1">
      <alignment horizontal="center" vertical="center" shrinkToFit="1"/>
    </xf>
    <xf numFmtId="0" fontId="14" fillId="2" borderId="59" xfId="1" applyFill="1" applyBorder="1" applyAlignment="1">
      <alignment horizontal="center" vertical="center" shrinkToFit="1"/>
    </xf>
    <xf numFmtId="0" fontId="14" fillId="2" borderId="26" xfId="1" applyFill="1" applyBorder="1" applyAlignment="1">
      <alignment horizontal="center" vertical="center" shrinkToFit="1"/>
    </xf>
    <xf numFmtId="0" fontId="14" fillId="2" borderId="60" xfId="1" applyFill="1" applyBorder="1" applyAlignment="1">
      <alignment horizontal="center" vertical="center" shrinkToFit="1"/>
    </xf>
    <xf numFmtId="0" fontId="14" fillId="2" borderId="25" xfId="1" applyFill="1" applyBorder="1" applyAlignment="1">
      <alignment horizontal="center" vertical="center" shrinkToFit="1"/>
    </xf>
    <xf numFmtId="0" fontId="14" fillId="0" borderId="61" xfId="1" applyBorder="1" applyAlignment="1">
      <alignment horizontal="center" vertical="center" wrapText="1" shrinkToFit="1"/>
    </xf>
    <xf numFmtId="0" fontId="14" fillId="0" borderId="62" xfId="1" applyBorder="1" applyAlignment="1">
      <alignment horizontal="center" vertical="center" wrapText="1" shrinkToFit="1"/>
    </xf>
    <xf numFmtId="0" fontId="14" fillId="0" borderId="63" xfId="1" applyBorder="1" applyAlignment="1">
      <alignment horizontal="center" vertical="center" wrapText="1" shrinkToFit="1"/>
    </xf>
    <xf numFmtId="0" fontId="14" fillId="0" borderId="70" xfId="1" applyBorder="1" applyAlignment="1">
      <alignment horizontal="left" vertical="top" shrinkToFit="1"/>
    </xf>
    <xf numFmtId="0" fontId="14" fillId="0" borderId="62" xfId="1" applyBorder="1" applyAlignment="1">
      <alignment horizontal="left" vertical="top" shrinkToFit="1"/>
    </xf>
    <xf numFmtId="0" fontId="14" fillId="0" borderId="63" xfId="1" applyBorder="1" applyAlignment="1">
      <alignment horizontal="left" vertical="top" shrinkToFit="1"/>
    </xf>
  </cellXfs>
  <cellStyles count="3">
    <cellStyle name="標準" xfId="0" builtinId="0"/>
    <cellStyle name="標準 2" xfId="1" xr:uid="{00000000-0005-0000-0000-000001000000}"/>
    <cellStyle name="標準 3" xfId="2" xr:uid="{1074FAEA-D6E1-4489-BABA-D705D11C18AB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5" customHeight="1">
      <c r="A2" s="197" t="s">
        <v>120</v>
      </c>
      <c r="B2" s="198"/>
      <c r="C2" s="199" t="s">
        <v>134</v>
      </c>
      <c r="D2" s="200"/>
      <c r="E2" s="200"/>
      <c r="F2" s="200"/>
      <c r="G2" s="200"/>
      <c r="H2" s="200"/>
      <c r="I2" s="201"/>
      <c r="J2" s="83" t="s">
        <v>118</v>
      </c>
      <c r="K2" s="84"/>
      <c r="L2" s="84"/>
      <c r="M2" s="84"/>
      <c r="N2" s="84"/>
      <c r="O2" s="85"/>
      <c r="P2" s="83" t="s">
        <v>96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133</v>
      </c>
      <c r="D3" s="205"/>
      <c r="E3" s="205"/>
      <c r="F3" s="205"/>
      <c r="G3" s="205"/>
      <c r="H3" s="205"/>
      <c r="I3" s="206"/>
      <c r="J3" s="80" t="s">
        <v>92</v>
      </c>
      <c r="K3" s="81"/>
      <c r="L3" s="81"/>
      <c r="M3" s="81"/>
      <c r="N3" s="81"/>
      <c r="O3" s="82"/>
      <c r="P3" s="194" t="s">
        <v>135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5" t="s">
        <v>117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95" t="s">
        <v>122</v>
      </c>
      <c r="B4" s="96"/>
      <c r="C4" s="87">
        <v>431165347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0" t="s">
        <v>93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97" t="s">
        <v>115</v>
      </c>
      <c r="B5" s="98"/>
      <c r="C5" s="90">
        <v>436381308</v>
      </c>
      <c r="D5" s="91"/>
      <c r="E5" s="91"/>
      <c r="F5" s="91"/>
      <c r="G5" s="91"/>
      <c r="H5" s="91"/>
      <c r="I5" s="92"/>
      <c r="J5" s="132">
        <v>36009</v>
      </c>
      <c r="K5" s="132"/>
      <c r="L5" s="132"/>
      <c r="M5" s="132"/>
      <c r="N5" s="132"/>
      <c r="O5" s="132"/>
      <c r="P5" s="182" t="s">
        <v>136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137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87" t="s">
        <v>107</v>
      </c>
      <c r="F6" s="188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1" t="s">
        <v>94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95</v>
      </c>
      <c r="AL6" s="191"/>
      <c r="AM6" s="191"/>
      <c r="AN6" s="191"/>
      <c r="AO6" s="191"/>
      <c r="AP6" s="191"/>
      <c r="AQ6" s="191"/>
      <c r="AR6" s="191"/>
      <c r="AS6" s="191"/>
      <c r="AT6" s="34" t="s">
        <v>123</v>
      </c>
    </row>
    <row r="7" spans="1:51" ht="13.5" customHeight="1">
      <c r="A7" s="55"/>
      <c r="B7" s="54"/>
      <c r="C7" s="127" t="s">
        <v>138</v>
      </c>
      <c r="D7" s="57"/>
      <c r="E7" s="100" t="s">
        <v>139</v>
      </c>
      <c r="F7" s="59"/>
      <c r="G7" s="60">
        <v>514787551</v>
      </c>
      <c r="H7" s="60"/>
      <c r="I7" s="60"/>
      <c r="J7" s="60">
        <v>291137</v>
      </c>
      <c r="K7" s="60"/>
      <c r="L7" s="60"/>
      <c r="M7" s="60" t="s">
        <v>154</v>
      </c>
      <c r="N7" s="60"/>
      <c r="O7" s="60"/>
      <c r="P7" s="61" t="s">
        <v>7</v>
      </c>
      <c r="Q7" s="62"/>
      <c r="R7" s="64" t="s">
        <v>155</v>
      </c>
      <c r="S7" s="64"/>
      <c r="T7" s="64"/>
      <c r="U7" s="64"/>
      <c r="V7" s="27" t="s">
        <v>8</v>
      </c>
      <c r="W7" s="65" t="s">
        <v>156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3" t="s">
        <v>158</v>
      </c>
      <c r="AM7" s="134"/>
      <c r="AN7" s="134"/>
      <c r="AO7" s="134"/>
      <c r="AP7" s="134"/>
      <c r="AQ7" s="134"/>
      <c r="AR7" s="134"/>
      <c r="AS7" s="36" t="s">
        <v>10</v>
      </c>
      <c r="AT7" s="221">
        <v>44</v>
      </c>
    </row>
    <row r="8" spans="1:51" ht="18" customHeight="1">
      <c r="A8" s="55"/>
      <c r="B8" s="54"/>
      <c r="C8" s="125" t="s">
        <v>140</v>
      </c>
      <c r="D8" s="68"/>
      <c r="E8" s="126" t="s">
        <v>141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157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5" t="s">
        <v>159</v>
      </c>
      <c r="AL8" s="136"/>
      <c r="AM8" s="136"/>
      <c r="AN8" s="136"/>
      <c r="AO8" s="37" t="s">
        <v>11</v>
      </c>
      <c r="AP8" s="137" t="s">
        <v>160</v>
      </c>
      <c r="AQ8" s="136"/>
      <c r="AR8" s="136"/>
      <c r="AS8" s="138"/>
      <c r="AT8" s="221"/>
    </row>
    <row r="9" spans="1:51" ht="14.5" customHeight="1">
      <c r="A9" s="53" t="s">
        <v>131</v>
      </c>
      <c r="B9" s="54"/>
      <c r="C9" s="127" t="s">
        <v>142</v>
      </c>
      <c r="D9" s="57"/>
      <c r="E9" s="100" t="s">
        <v>143</v>
      </c>
      <c r="F9" s="59"/>
      <c r="G9" s="60">
        <v>514795775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3" t="s">
        <v>169</v>
      </c>
      <c r="S9" s="64"/>
      <c r="T9" s="64"/>
      <c r="U9" s="64"/>
      <c r="V9" s="27" t="s">
        <v>8</v>
      </c>
      <c r="W9" s="99" t="s">
        <v>170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3" t="s">
        <v>158</v>
      </c>
      <c r="AM9" s="134"/>
      <c r="AN9" s="134"/>
      <c r="AO9" s="134"/>
      <c r="AP9" s="134"/>
      <c r="AQ9" s="134"/>
      <c r="AR9" s="134"/>
      <c r="AS9" s="36" t="s">
        <v>125</v>
      </c>
      <c r="AT9" s="222">
        <v>64</v>
      </c>
    </row>
    <row r="10" spans="1:51" ht="18" customHeight="1">
      <c r="A10" s="55"/>
      <c r="B10" s="54"/>
      <c r="C10" s="125" t="s">
        <v>144</v>
      </c>
      <c r="D10" s="68"/>
      <c r="E10" s="192" t="s">
        <v>145</v>
      </c>
      <c r="F10" s="193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172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5" t="s">
        <v>161</v>
      </c>
      <c r="AL10" s="136"/>
      <c r="AM10" s="136"/>
      <c r="AN10" s="136"/>
      <c r="AO10" s="37" t="s">
        <v>126</v>
      </c>
      <c r="AP10" s="137" t="s">
        <v>162</v>
      </c>
      <c r="AQ10" s="136"/>
      <c r="AR10" s="136"/>
      <c r="AS10" s="138"/>
      <c r="AT10" s="222"/>
    </row>
    <row r="11" spans="1:51" ht="14.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3" t="s">
        <v>163</v>
      </c>
      <c r="AM11" s="134"/>
      <c r="AN11" s="134"/>
      <c r="AO11" s="134"/>
      <c r="AP11" s="134"/>
      <c r="AQ11" s="134"/>
      <c r="AR11" s="134"/>
      <c r="AS11" s="36" t="s">
        <v>10</v>
      </c>
      <c r="AT11" s="222">
        <v>33</v>
      </c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5" t="s">
        <v>164</v>
      </c>
      <c r="AL12" s="136"/>
      <c r="AM12" s="136"/>
      <c r="AN12" s="136"/>
      <c r="AO12" s="37" t="s">
        <v>8</v>
      </c>
      <c r="AP12" s="137" t="s">
        <v>165</v>
      </c>
      <c r="AQ12" s="136"/>
      <c r="AR12" s="136"/>
      <c r="AS12" s="138"/>
      <c r="AT12" s="222"/>
    </row>
    <row r="13" spans="1:51" ht="14.5" customHeight="1">
      <c r="A13" s="55" t="s">
        <v>82</v>
      </c>
      <c r="B13" s="54"/>
      <c r="C13" s="127" t="s">
        <v>146</v>
      </c>
      <c r="D13" s="57"/>
      <c r="E13" s="100" t="s">
        <v>147</v>
      </c>
      <c r="F13" s="59"/>
      <c r="G13" s="60">
        <v>524441495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155</v>
      </c>
      <c r="S13" s="64"/>
      <c r="T13" s="64"/>
      <c r="U13" s="64"/>
      <c r="V13" s="27" t="s">
        <v>8</v>
      </c>
      <c r="W13" s="99" t="s">
        <v>171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4"/>
      <c r="AM13" s="134"/>
      <c r="AN13" s="134"/>
      <c r="AO13" s="134"/>
      <c r="AP13" s="134"/>
      <c r="AQ13" s="134"/>
      <c r="AR13" s="134"/>
      <c r="AS13" s="36" t="s">
        <v>125</v>
      </c>
      <c r="AT13" s="222"/>
    </row>
    <row r="14" spans="1:51" ht="18" customHeight="1">
      <c r="A14" s="55"/>
      <c r="B14" s="54"/>
      <c r="C14" s="125" t="s">
        <v>148</v>
      </c>
      <c r="D14" s="68"/>
      <c r="E14" s="126" t="s">
        <v>149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173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89"/>
      <c r="AL14" s="136"/>
      <c r="AM14" s="136"/>
      <c r="AN14" s="136"/>
      <c r="AO14" s="37" t="s">
        <v>126</v>
      </c>
      <c r="AP14" s="136"/>
      <c r="AQ14" s="136"/>
      <c r="AR14" s="136"/>
      <c r="AS14" s="138"/>
      <c r="AT14" s="222"/>
    </row>
    <row r="15" spans="1:51" ht="15" customHeight="1">
      <c r="A15" s="55" t="s">
        <v>83</v>
      </c>
      <c r="B15" s="54"/>
      <c r="C15" s="127"/>
      <c r="D15" s="57"/>
      <c r="E15" s="100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4"/>
      <c r="S15" s="174"/>
      <c r="T15" s="174"/>
      <c r="U15" s="174"/>
      <c r="V15" s="26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9"/>
      <c r="AK15" s="38"/>
      <c r="AL15" s="167"/>
      <c r="AM15" s="167"/>
      <c r="AN15" s="167"/>
      <c r="AO15" s="167"/>
      <c r="AP15" s="167"/>
      <c r="AQ15" s="167"/>
      <c r="AR15" s="167"/>
      <c r="AS15" s="39"/>
      <c r="AT15" s="223"/>
    </row>
    <row r="16" spans="1:51" ht="18" customHeight="1">
      <c r="A16" s="55"/>
      <c r="B16" s="54"/>
      <c r="C16" s="125"/>
      <c r="D16" s="68"/>
      <c r="E16" s="126"/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68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70"/>
      <c r="AK16" s="171"/>
      <c r="AL16" s="172"/>
      <c r="AM16" s="172"/>
      <c r="AN16" s="172"/>
      <c r="AO16" s="40"/>
      <c r="AP16" s="172"/>
      <c r="AQ16" s="172"/>
      <c r="AR16" s="172"/>
      <c r="AS16" s="173"/>
      <c r="AT16" s="223"/>
    </row>
    <row r="17" spans="1:46" ht="15" customHeight="1">
      <c r="A17" s="131" t="s">
        <v>97</v>
      </c>
      <c r="B17" s="54"/>
      <c r="C17" s="127" t="s">
        <v>150</v>
      </c>
      <c r="D17" s="57"/>
      <c r="E17" s="100" t="s">
        <v>151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155</v>
      </c>
      <c r="S17" s="64"/>
      <c r="T17" s="64"/>
      <c r="U17" s="64"/>
      <c r="V17" s="27" t="s">
        <v>8</v>
      </c>
      <c r="W17" s="99" t="s">
        <v>171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3" t="s">
        <v>166</v>
      </c>
      <c r="AM17" s="134"/>
      <c r="AN17" s="134"/>
      <c r="AO17" s="134"/>
      <c r="AP17" s="134"/>
      <c r="AQ17" s="134"/>
      <c r="AR17" s="134"/>
      <c r="AS17" s="36" t="s">
        <v>125</v>
      </c>
      <c r="AT17" s="222">
        <v>39</v>
      </c>
    </row>
    <row r="18" spans="1:46" ht="18" customHeight="1">
      <c r="A18" s="55"/>
      <c r="B18" s="54"/>
      <c r="C18" s="125" t="s">
        <v>152</v>
      </c>
      <c r="D18" s="68"/>
      <c r="E18" s="126" t="s">
        <v>153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71" t="s">
        <v>174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5" t="s">
        <v>167</v>
      </c>
      <c r="AL18" s="136"/>
      <c r="AM18" s="136"/>
      <c r="AN18" s="136"/>
      <c r="AO18" s="37" t="s">
        <v>126</v>
      </c>
      <c r="AP18" s="137" t="s">
        <v>168</v>
      </c>
      <c r="AQ18" s="136"/>
      <c r="AR18" s="136"/>
      <c r="AS18" s="138"/>
      <c r="AT18" s="222"/>
    </row>
    <row r="19" spans="1:46">
      <c r="A19" s="55" t="s">
        <v>0</v>
      </c>
      <c r="B19" s="54"/>
      <c r="C19" s="142" t="str">
        <f>IF(P18="","",P18)</f>
        <v>富津市岩瀬1147-55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55" t="s">
        <v>1</v>
      </c>
      <c r="B21" s="54"/>
      <c r="C21" s="142" t="str">
        <f>IF(AL17="","",AL17&amp;"-"&amp;AK18&amp;"-"&amp;AP18)</f>
        <v>090-2447-8781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55"/>
      <c r="B22" s="54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55" t="s">
        <v>84</v>
      </c>
      <c r="B23" s="54"/>
      <c r="C23" s="74">
        <v>90</v>
      </c>
      <c r="D23" s="75"/>
      <c r="E23" s="75">
        <v>2447</v>
      </c>
      <c r="F23" s="75"/>
      <c r="G23" s="75">
        <v>8781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29" t="s">
        <v>129</v>
      </c>
      <c r="B25" s="128" t="s">
        <v>85</v>
      </c>
      <c r="C25" s="143" t="s">
        <v>104</v>
      </c>
      <c r="D25" s="144"/>
      <c r="E25" s="145" t="s">
        <v>105</v>
      </c>
      <c r="F25" s="146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6" t="s">
        <v>98</v>
      </c>
      <c r="Q25" s="128"/>
      <c r="R25" s="128"/>
      <c r="S25" s="128"/>
      <c r="T25" s="148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30"/>
      <c r="B26" s="54"/>
      <c r="C26" s="152" t="s">
        <v>102</v>
      </c>
      <c r="D26" s="153"/>
      <c r="E26" s="154" t="s">
        <v>103</v>
      </c>
      <c r="F26" s="155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39" t="s">
        <v>99</v>
      </c>
      <c r="Z26" s="140"/>
      <c r="AA26" s="140"/>
      <c r="AB26" s="140"/>
      <c r="AC26" s="140"/>
      <c r="AD26" s="140"/>
      <c r="AE26" s="140"/>
      <c r="AF26" s="140"/>
      <c r="AG26" s="1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0">
        <v>1</v>
      </c>
      <c r="B27" s="122" t="s">
        <v>175</v>
      </c>
      <c r="C27" s="127" t="s">
        <v>176</v>
      </c>
      <c r="D27" s="57"/>
      <c r="E27" s="100" t="s">
        <v>177</v>
      </c>
      <c r="F27" s="59"/>
      <c r="G27" s="119">
        <v>5</v>
      </c>
      <c r="H27" s="106"/>
      <c r="I27" s="119" t="s">
        <v>184</v>
      </c>
      <c r="J27" s="105"/>
      <c r="K27" s="105"/>
      <c r="L27" s="106"/>
      <c r="M27" s="110">
        <v>526194658</v>
      </c>
      <c r="N27" s="105"/>
      <c r="O27" s="106"/>
      <c r="P27" s="110">
        <v>151</v>
      </c>
      <c r="Q27" s="105"/>
      <c r="R27" s="105"/>
      <c r="S27" s="105"/>
      <c r="T27" s="111"/>
      <c r="U27" s="1"/>
      <c r="V27" s="1"/>
      <c r="W27" s="1"/>
      <c r="X27" s="1"/>
      <c r="Y27" s="113">
        <v>16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21"/>
      <c r="B28" s="123"/>
      <c r="C28" s="125" t="s">
        <v>178</v>
      </c>
      <c r="D28" s="68"/>
      <c r="E28" s="126" t="s">
        <v>179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0">
        <v>2</v>
      </c>
      <c r="B29" s="122">
        <v>2</v>
      </c>
      <c r="C29" s="127" t="s">
        <v>203</v>
      </c>
      <c r="D29" s="57"/>
      <c r="E29" s="100" t="s">
        <v>210</v>
      </c>
      <c r="F29" s="59"/>
      <c r="G29" s="119">
        <v>5</v>
      </c>
      <c r="H29" s="106"/>
      <c r="I29" s="119" t="s">
        <v>211</v>
      </c>
      <c r="J29" s="105"/>
      <c r="K29" s="105"/>
      <c r="L29" s="106"/>
      <c r="M29" s="110">
        <v>524465729</v>
      </c>
      <c r="N29" s="105"/>
      <c r="O29" s="106"/>
      <c r="P29" s="110">
        <v>135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1"/>
      <c r="B30" s="123"/>
      <c r="C30" s="125" t="s">
        <v>208</v>
      </c>
      <c r="D30" s="68"/>
      <c r="E30" s="126" t="s">
        <v>209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20">
        <v>3</v>
      </c>
      <c r="B31" s="122">
        <v>3</v>
      </c>
      <c r="C31" s="127" t="s">
        <v>180</v>
      </c>
      <c r="D31" s="57"/>
      <c r="E31" s="100" t="s">
        <v>181</v>
      </c>
      <c r="F31" s="59"/>
      <c r="G31" s="119">
        <v>5</v>
      </c>
      <c r="H31" s="106"/>
      <c r="I31" s="119" t="s">
        <v>185</v>
      </c>
      <c r="J31" s="105"/>
      <c r="K31" s="105"/>
      <c r="L31" s="106"/>
      <c r="M31" s="110">
        <v>525376833</v>
      </c>
      <c r="N31" s="105"/>
      <c r="O31" s="106"/>
      <c r="P31" s="110">
        <v>145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1"/>
      <c r="B32" s="123"/>
      <c r="C32" s="125" t="s">
        <v>182</v>
      </c>
      <c r="D32" s="68"/>
      <c r="E32" s="126" t="s">
        <v>183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20">
        <v>4</v>
      </c>
      <c r="B33" s="122">
        <v>4</v>
      </c>
      <c r="C33" s="127" t="s">
        <v>186</v>
      </c>
      <c r="D33" s="57"/>
      <c r="E33" s="100" t="s">
        <v>187</v>
      </c>
      <c r="F33" s="59"/>
      <c r="G33" s="119">
        <v>5</v>
      </c>
      <c r="H33" s="106"/>
      <c r="I33" s="119" t="s">
        <v>188</v>
      </c>
      <c r="J33" s="105"/>
      <c r="K33" s="105"/>
      <c r="L33" s="106"/>
      <c r="M33" s="110">
        <v>525376857</v>
      </c>
      <c r="N33" s="105"/>
      <c r="O33" s="106"/>
      <c r="P33" s="110">
        <v>152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21"/>
      <c r="B34" s="123"/>
      <c r="C34" s="125" t="s">
        <v>189</v>
      </c>
      <c r="D34" s="68"/>
      <c r="E34" s="126" t="s">
        <v>190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9" t="s">
        <v>128</v>
      </c>
      <c r="Z34" s="140"/>
      <c r="AA34" s="140"/>
      <c r="AB34" s="140"/>
      <c r="AC34" s="140"/>
      <c r="AD34" s="140"/>
      <c r="AE34" s="140"/>
      <c r="AF34" s="140"/>
      <c r="AG34" s="1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0">
        <v>5</v>
      </c>
      <c r="B35" s="122">
        <v>5</v>
      </c>
      <c r="C35" s="127" t="s">
        <v>214</v>
      </c>
      <c r="D35" s="57"/>
      <c r="E35" s="100" t="s">
        <v>215</v>
      </c>
      <c r="F35" s="59"/>
      <c r="G35" s="119">
        <v>5</v>
      </c>
      <c r="H35" s="106"/>
      <c r="I35" s="119" t="s">
        <v>216</v>
      </c>
      <c r="J35" s="105"/>
      <c r="K35" s="105"/>
      <c r="L35" s="106"/>
      <c r="M35" s="110">
        <v>526532245</v>
      </c>
      <c r="N35" s="105"/>
      <c r="O35" s="106"/>
      <c r="P35" s="110">
        <v>137</v>
      </c>
      <c r="Q35" s="105"/>
      <c r="R35" s="105"/>
      <c r="S35" s="105"/>
      <c r="T35" s="111"/>
      <c r="U35" s="1"/>
      <c r="V35" s="1"/>
      <c r="W35" s="1"/>
      <c r="X35" s="1"/>
      <c r="Y35" s="207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21"/>
      <c r="B36" s="123"/>
      <c r="C36" s="125" t="s">
        <v>212</v>
      </c>
      <c r="D36" s="68"/>
      <c r="E36" s="126" t="s">
        <v>213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0">
        <v>6</v>
      </c>
      <c r="B37" s="122">
        <v>6</v>
      </c>
      <c r="C37" s="127" t="s">
        <v>191</v>
      </c>
      <c r="D37" s="57"/>
      <c r="E37" s="100" t="s">
        <v>192</v>
      </c>
      <c r="F37" s="59"/>
      <c r="G37" s="119">
        <v>4</v>
      </c>
      <c r="H37" s="106"/>
      <c r="I37" s="119" t="s">
        <v>193</v>
      </c>
      <c r="J37" s="105"/>
      <c r="K37" s="105"/>
      <c r="L37" s="106"/>
      <c r="M37" s="110">
        <v>522733387</v>
      </c>
      <c r="N37" s="105"/>
      <c r="O37" s="106"/>
      <c r="P37" s="110">
        <v>138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1"/>
      <c r="B38" s="123"/>
      <c r="C38" s="125" t="s">
        <v>194</v>
      </c>
      <c r="D38" s="68"/>
      <c r="E38" s="126" t="s">
        <v>195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0">
        <v>7</v>
      </c>
      <c r="B39" s="122">
        <v>7</v>
      </c>
      <c r="C39" s="56" t="s">
        <v>146</v>
      </c>
      <c r="D39" s="57"/>
      <c r="E39" s="58" t="s">
        <v>196</v>
      </c>
      <c r="F39" s="59"/>
      <c r="G39" s="104">
        <v>4</v>
      </c>
      <c r="H39" s="106"/>
      <c r="I39" s="104" t="s">
        <v>188</v>
      </c>
      <c r="J39" s="105"/>
      <c r="K39" s="105"/>
      <c r="L39" s="106"/>
      <c r="M39" s="110">
        <v>524121434</v>
      </c>
      <c r="N39" s="105"/>
      <c r="O39" s="106"/>
      <c r="P39" s="110">
        <v>139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1"/>
      <c r="B40" s="123"/>
      <c r="C40" s="125" t="s">
        <v>148</v>
      </c>
      <c r="D40" s="68"/>
      <c r="E40" s="69" t="s">
        <v>197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0">
        <v>8</v>
      </c>
      <c r="B41" s="122">
        <v>8</v>
      </c>
      <c r="C41" s="127" t="s">
        <v>219</v>
      </c>
      <c r="D41" s="57"/>
      <c r="E41" s="100" t="s">
        <v>220</v>
      </c>
      <c r="F41" s="59"/>
      <c r="G41" s="119">
        <v>4</v>
      </c>
      <c r="H41" s="106"/>
      <c r="I41" s="119" t="s">
        <v>193</v>
      </c>
      <c r="J41" s="105"/>
      <c r="K41" s="105"/>
      <c r="L41" s="106"/>
      <c r="M41" s="110">
        <v>526042577</v>
      </c>
      <c r="N41" s="105"/>
      <c r="O41" s="106"/>
      <c r="P41" s="110">
        <v>153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1"/>
      <c r="B42" s="123"/>
      <c r="C42" s="125" t="s">
        <v>217</v>
      </c>
      <c r="D42" s="68"/>
      <c r="E42" s="126" t="s">
        <v>218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0">
        <v>9</v>
      </c>
      <c r="B43" s="122">
        <v>9</v>
      </c>
      <c r="C43" s="56" t="s">
        <v>223</v>
      </c>
      <c r="D43" s="57"/>
      <c r="E43" s="58" t="s">
        <v>224</v>
      </c>
      <c r="F43" s="59"/>
      <c r="G43" s="119">
        <v>4</v>
      </c>
      <c r="H43" s="106"/>
      <c r="I43" s="119" t="s">
        <v>211</v>
      </c>
      <c r="J43" s="105"/>
      <c r="K43" s="105"/>
      <c r="L43" s="106"/>
      <c r="M43" s="110">
        <v>526428784</v>
      </c>
      <c r="N43" s="105"/>
      <c r="O43" s="106"/>
      <c r="P43" s="110">
        <v>152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1"/>
      <c r="B44" s="123"/>
      <c r="C44" s="67" t="s">
        <v>221</v>
      </c>
      <c r="D44" s="68"/>
      <c r="E44" s="69" t="s">
        <v>222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0">
        <v>10</v>
      </c>
      <c r="B45" s="122">
        <v>10</v>
      </c>
      <c r="C45" s="56" t="s">
        <v>227</v>
      </c>
      <c r="D45" s="57"/>
      <c r="E45" s="58" t="s">
        <v>228</v>
      </c>
      <c r="F45" s="59"/>
      <c r="G45" s="119">
        <v>4</v>
      </c>
      <c r="H45" s="106"/>
      <c r="I45" s="104" t="s">
        <v>211</v>
      </c>
      <c r="J45" s="105"/>
      <c r="K45" s="105"/>
      <c r="L45" s="106"/>
      <c r="M45" s="110">
        <v>525779023</v>
      </c>
      <c r="N45" s="105"/>
      <c r="O45" s="106"/>
      <c r="P45" s="110">
        <v>149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1"/>
      <c r="B46" s="123"/>
      <c r="C46" s="67" t="s">
        <v>225</v>
      </c>
      <c r="D46" s="68"/>
      <c r="E46" s="69" t="s">
        <v>226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0">
        <v>11</v>
      </c>
      <c r="B47" s="122">
        <v>11</v>
      </c>
      <c r="C47" s="56" t="s">
        <v>231</v>
      </c>
      <c r="D47" s="57"/>
      <c r="E47" s="58" t="s">
        <v>232</v>
      </c>
      <c r="F47" s="59"/>
      <c r="G47" s="119">
        <v>3</v>
      </c>
      <c r="H47" s="106"/>
      <c r="I47" s="104" t="s">
        <v>233</v>
      </c>
      <c r="J47" s="105"/>
      <c r="K47" s="105"/>
      <c r="L47" s="106"/>
      <c r="M47" s="110">
        <v>525455088</v>
      </c>
      <c r="N47" s="105"/>
      <c r="O47" s="106"/>
      <c r="P47" s="110">
        <v>140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21"/>
      <c r="B48" s="123"/>
      <c r="C48" s="67" t="s">
        <v>229</v>
      </c>
      <c r="D48" s="68"/>
      <c r="E48" s="69" t="s">
        <v>230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20">
        <v>12</v>
      </c>
      <c r="B49" s="122">
        <v>12</v>
      </c>
      <c r="C49" s="56" t="s">
        <v>180</v>
      </c>
      <c r="D49" s="57"/>
      <c r="E49" s="58" t="s">
        <v>236</v>
      </c>
      <c r="F49" s="59"/>
      <c r="G49" s="119">
        <v>3</v>
      </c>
      <c r="H49" s="106"/>
      <c r="I49" s="104" t="s">
        <v>237</v>
      </c>
      <c r="J49" s="105"/>
      <c r="K49" s="105"/>
      <c r="L49" s="106"/>
      <c r="M49" s="110">
        <v>525376840</v>
      </c>
      <c r="N49" s="105"/>
      <c r="O49" s="106"/>
      <c r="P49" s="110">
        <v>140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59"/>
      <c r="B50" s="160"/>
      <c r="C50" s="161" t="s">
        <v>234</v>
      </c>
      <c r="D50" s="162"/>
      <c r="E50" s="163" t="s">
        <v>235</v>
      </c>
      <c r="F50" s="164"/>
      <c r="G50" s="107"/>
      <c r="H50" s="109"/>
      <c r="I50" s="156"/>
      <c r="J50" s="157"/>
      <c r="K50" s="157"/>
      <c r="L50" s="158"/>
      <c r="M50" s="156"/>
      <c r="N50" s="157"/>
      <c r="O50" s="158"/>
      <c r="P50" s="156"/>
      <c r="Q50" s="157"/>
      <c r="R50" s="157"/>
      <c r="S50" s="157"/>
      <c r="T50" s="18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55">
        <v>13</v>
      </c>
      <c r="B51" s="122">
        <v>13</v>
      </c>
      <c r="C51" s="56" t="s">
        <v>198</v>
      </c>
      <c r="D51" s="57"/>
      <c r="E51" s="58" t="s">
        <v>199</v>
      </c>
      <c r="F51" s="59"/>
      <c r="G51" s="119">
        <v>3</v>
      </c>
      <c r="H51" s="106"/>
      <c r="I51" s="104" t="s">
        <v>200</v>
      </c>
      <c r="J51" s="105"/>
      <c r="K51" s="105"/>
      <c r="L51" s="106"/>
      <c r="M51" s="110">
        <v>524022656</v>
      </c>
      <c r="N51" s="105"/>
      <c r="O51" s="106"/>
      <c r="P51" s="110">
        <v>151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55"/>
      <c r="B52" s="123"/>
      <c r="C52" s="67" t="s">
        <v>201</v>
      </c>
      <c r="D52" s="68"/>
      <c r="E52" s="69" t="s">
        <v>202</v>
      </c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55">
        <v>14</v>
      </c>
      <c r="B53" s="122">
        <v>14</v>
      </c>
      <c r="C53" s="56" t="s">
        <v>203</v>
      </c>
      <c r="D53" s="57"/>
      <c r="E53" s="58" t="s">
        <v>204</v>
      </c>
      <c r="F53" s="59"/>
      <c r="G53" s="119">
        <v>2</v>
      </c>
      <c r="H53" s="106"/>
      <c r="I53" s="104" t="s">
        <v>205</v>
      </c>
      <c r="J53" s="105"/>
      <c r="K53" s="105"/>
      <c r="L53" s="106"/>
      <c r="M53" s="110">
        <v>524466122</v>
      </c>
      <c r="N53" s="105"/>
      <c r="O53" s="106"/>
      <c r="P53" s="110">
        <v>130</v>
      </c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3"/>
      <c r="B54" s="216"/>
      <c r="C54" s="217" t="s">
        <v>206</v>
      </c>
      <c r="D54" s="218"/>
      <c r="E54" s="219" t="s">
        <v>207</v>
      </c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7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8"/>
      <c r="U56" s="2"/>
      <c r="V56" s="175" t="s">
        <v>119</v>
      </c>
      <c r="W56" s="176"/>
      <c r="X56" s="176"/>
      <c r="Y56" s="176"/>
      <c r="Z56" s="176"/>
      <c r="AA56" s="176"/>
      <c r="AB56" s="176"/>
      <c r="AC56" s="176"/>
      <c r="AD56" s="176"/>
      <c r="AE56" s="176"/>
      <c r="AF56" s="177"/>
      <c r="AG56" s="178"/>
      <c r="AH56" s="178"/>
      <c r="AI56" s="178"/>
      <c r="AJ56" s="178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49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1"/>
      <c r="U57" s="2"/>
      <c r="V57" s="224">
        <f>LEN(A57)</f>
        <v>0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3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A24" sqref="A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男女混合</v>
      </c>
      <c r="I5" s="9">
        <f>入力!Y27</f>
        <v>16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36009</v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大貫</v>
      </c>
      <c r="T7" s="13"/>
      <c r="U7" s="13">
        <f>IF(入力!C4="","",入力!C4)</f>
        <v>431165347</v>
      </c>
      <c r="V7" s="13">
        <f>IF(入力!C5="","",入力!C5)</f>
        <v>436381308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>
        <f>IF(入力!G7="","",入力!G7)</f>
        <v>514787551</v>
      </c>
      <c r="H16" s="13">
        <f>IF(入力!J7="","",入力!J7)</f>
        <v>291137</v>
      </c>
      <c r="I16" s="13" t="str">
        <f>IF(入力!M7="","",入力!M7)</f>
        <v>12K11464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0036</v>
      </c>
      <c r="T16" s="13" t="str">
        <f>IF(入力!P8="","",入力!P8)</f>
        <v>富津市千種新田571-44</v>
      </c>
      <c r="U16" s="13" t="str">
        <f>IF(入力!AL7="","",入力!AL7)</f>
        <v>0439</v>
      </c>
      <c r="V16" s="13" t="str">
        <f>IF(入力!AK8="","",入力!AK8)</f>
        <v>65</v>
      </c>
      <c r="W16" s="13" t="str">
        <f>IF(入力!AP8="","",入力!AP8)</f>
        <v>4679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タライ</v>
      </c>
      <c r="F17" s="13" t="str">
        <f>IF(入力!E9="","",入力!E9)</f>
        <v>カズアキ</v>
      </c>
      <c r="G17" s="13">
        <f>IF(入力!G9="","",入力!G9)</f>
        <v>514795775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1162</v>
      </c>
      <c r="T17" s="13" t="str">
        <f>IF(入力!P10="","",入力!P10)</f>
        <v>君津市八重原172-90</v>
      </c>
      <c r="U17" s="13" t="str">
        <f>IF(入力!AL9="","",入力!AL9)</f>
        <v>0439</v>
      </c>
      <c r="V17" s="13" t="str">
        <f>IF(入力!AK10="","",入力!AK10)</f>
        <v>55</v>
      </c>
      <c r="W17" s="13" t="str">
        <f>IF(入力!AP10="","",入力!AP10)</f>
        <v>6240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33</v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>080</v>
      </c>
      <c r="V18" s="13" t="str">
        <f>IF(入力!AK12="","",入力!AK12)</f>
        <v>1103</v>
      </c>
      <c r="W18" s="13" t="str">
        <f>IF(入力!AP12="","",入力!AP12)</f>
        <v>9178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安藝</v>
      </c>
      <c r="D20" s="13" t="str">
        <f>IF(入力!E14="","",入力!E14)</f>
        <v>裕也</v>
      </c>
      <c r="E20" s="13" t="str">
        <f>IF(入力!C13="","",入力!C13)</f>
        <v>アキ</v>
      </c>
      <c r="F20" s="13" t="str">
        <f>IF(入力!E13="","",入力!E13)</f>
        <v>ユウヤ</v>
      </c>
      <c r="G20" s="13">
        <f>IF(入力!G13="","",入力!G13)</f>
        <v>524441495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>293</v>
      </c>
      <c r="S20" s="13" t="str">
        <f>IF(入力!W13="","",入力!W13)</f>
        <v>0043</v>
      </c>
      <c r="T20" s="13" t="str">
        <f>IF(入力!P14="","",入力!P14)</f>
        <v>富津市千種新田196-6</v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白木</v>
      </c>
      <c r="D22" s="13" t="str">
        <f>IF(入力!E18="","",入力!E18)</f>
        <v>美智子</v>
      </c>
      <c r="E22" s="13" t="str">
        <f>IF(入力!C17="","",入力!C17)</f>
        <v>シラキ</v>
      </c>
      <c r="F22" s="13" t="str">
        <f>IF(入力!E17="","",入力!E17)</f>
        <v>ミチコ</v>
      </c>
      <c r="G22" s="13"/>
      <c r="H22" s="13"/>
      <c r="I22" s="13"/>
      <c r="J22" s="13"/>
      <c r="K22" s="13"/>
      <c r="L22" s="13">
        <f>IF(入力!AT17="","",入力!AT17)</f>
        <v>39</v>
      </c>
      <c r="M22" s="13"/>
      <c r="N22" s="13">
        <f>IF(入力!C23="","",入力!C23)</f>
        <v>90</v>
      </c>
      <c r="O22" s="13">
        <f>IF(入力!E23="","",入力!E23)</f>
        <v>2447</v>
      </c>
      <c r="P22" s="13">
        <f>IF(入力!G23="","",入力!G23)</f>
        <v>8781</v>
      </c>
      <c r="Q22" s="13"/>
      <c r="R22" s="13" t="str">
        <f>IF(入力!R17="","",入力!R17)</f>
        <v>293</v>
      </c>
      <c r="S22" s="13" t="str">
        <f>IF(入力!W17="","",入力!W17)</f>
        <v>0043</v>
      </c>
      <c r="T22" s="13" t="str">
        <f>IF(入力!P18="","",入力!P18)</f>
        <v>富津市岩瀬1147-55</v>
      </c>
      <c r="U22" s="13" t="str">
        <f>IF(入力!AL17="","",入力!AL17)</f>
        <v>090</v>
      </c>
      <c r="V22" s="13" t="str">
        <f>IF(入力!AK18="","",入力!AK18)</f>
        <v>2447</v>
      </c>
      <c r="W22" s="13" t="str">
        <f>IF(入力!AP18="","",入力!AP18)</f>
        <v>8781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角田</v>
      </c>
      <c r="D24" s="51" t="str">
        <f>VLOOKUP($B$51,$A$53:$F$352,4)</f>
        <v>花音</v>
      </c>
      <c r="E24" s="51" t="str">
        <f>VLOOKUP($B$51,$A$53:$F$352,5)</f>
        <v>ツノダ</v>
      </c>
      <c r="F24" s="51" t="str">
        <f>VLOOKUP($B$51,$A$53:$F$352,6)</f>
        <v>カノン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角田</v>
      </c>
      <c r="D53" s="13" t="str">
        <f>IF(入力!E28="","",入力!E28)</f>
        <v>花音</v>
      </c>
      <c r="E53" s="13" t="str">
        <f>IF(入力!C27="","",入力!C27)</f>
        <v>ツノダ</v>
      </c>
      <c r="F53" s="13" t="str">
        <f>IF(入力!E27="","",入力!E27)</f>
        <v>カノン</v>
      </c>
      <c r="G53" s="13">
        <f>IF(入力!M27="","",入力!M27)</f>
        <v>526194658</v>
      </c>
      <c r="H53" s="13" t="str">
        <f>IF(入力!I27="","",入力!I27)</f>
        <v>君津市立貞元小学校</v>
      </c>
      <c r="I53" s="13">
        <f>IF(入力!G27="","",入力!G27)</f>
        <v>5</v>
      </c>
      <c r="J53" s="13">
        <f>IF(入力!P27="","",入力!P27)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森</v>
      </c>
      <c r="D54" s="13" t="str">
        <f>IF(入力!E30="","",入力!E30)</f>
        <v>愛恵</v>
      </c>
      <c r="E54" s="13" t="str">
        <f>IF(入力!C29="","",入力!C29)</f>
        <v>モリ</v>
      </c>
      <c r="F54" s="13" t="str">
        <f>IF(入力!E29="","",入力!E29)</f>
        <v>マナエ</v>
      </c>
      <c r="G54" s="13">
        <f>IF(入力!M29="","",入力!M29)</f>
        <v>524465729</v>
      </c>
      <c r="H54" s="13" t="str">
        <f>IF(入力!I29="","",入力!I29)</f>
        <v>富津市立飯野小学校</v>
      </c>
      <c r="I54" s="13">
        <f>IF(入力!G29="","",入力!G29)</f>
        <v>5</v>
      </c>
      <c r="J54" s="13">
        <f>IF(入力!P29="","",入力!P29)</f>
        <v>135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小坂</v>
      </c>
      <c r="D55" s="13" t="str">
        <f>IF(入力!E32="","",入力!E32)</f>
        <v>琉希</v>
      </c>
      <c r="E55" s="13" t="str">
        <f>IF(入力!C31="","",入力!C31)</f>
        <v>コサカ</v>
      </c>
      <c r="F55" s="13" t="str">
        <f>IF(入力!E31="","",入力!E31)</f>
        <v>ルキ</v>
      </c>
      <c r="G55" s="13">
        <f>IF(入力!M31="","",入力!M31)</f>
        <v>525376833</v>
      </c>
      <c r="H55" s="13" t="str">
        <f>IF(入力!I31="","",入力!I31)</f>
        <v>富津市立青堀小学校</v>
      </c>
      <c r="I55" s="13">
        <f>IF(入力!G31="","",入力!G31)</f>
        <v>5</v>
      </c>
      <c r="J55" s="13">
        <f>IF(入力!P31="","",入力!P31)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刈込</v>
      </c>
      <c r="D56" s="13" t="str">
        <f>IF(入力!E34="","",入力!E34)</f>
        <v>伊知花</v>
      </c>
      <c r="E56" s="13" t="str">
        <f>IF(入力!C33="","",入力!C33)</f>
        <v>カリコミ</v>
      </c>
      <c r="F56" s="13" t="str">
        <f>IF(入力!E33="","",入力!E33)</f>
        <v>イチカ</v>
      </c>
      <c r="G56" s="13">
        <f>IF(入力!M33="","",入力!M33)</f>
        <v>525376857</v>
      </c>
      <c r="H56" s="13" t="str">
        <f>IF(入力!I33="","",入力!I33)</f>
        <v>富津市立大貫小学校</v>
      </c>
      <c r="I56" s="13">
        <f>IF(入力!G33="","",入力!G33)</f>
        <v>5</v>
      </c>
      <c r="J56" s="13">
        <f>IF(入力!P33="","",入力!P33)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平野</v>
      </c>
      <c r="D57" s="13" t="str">
        <f>IF(入力!E36="","",入力!E36)</f>
        <v>みのり</v>
      </c>
      <c r="E57" s="13" t="str">
        <f>IF(入力!C35="","",入力!C35)</f>
        <v>ヒラノ</v>
      </c>
      <c r="F57" s="13" t="str">
        <f>IF(入力!E35="","",入力!E35)</f>
        <v>ミノリ</v>
      </c>
      <c r="G57" s="13">
        <f>IF(入力!M35="","",入力!M35)</f>
        <v>526532245</v>
      </c>
      <c r="H57" s="13" t="str">
        <f>IF(入力!I35="","",入力!I35)</f>
        <v>富津市立青堀小学校</v>
      </c>
      <c r="I57" s="13">
        <f>IF(入力!G35="","",入力!G35)</f>
        <v>5</v>
      </c>
      <c r="J57" s="13">
        <f>IF(入力!P35="","",入力!P35)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渡邉</v>
      </c>
      <c r="D58" s="13" t="str">
        <f>IF(入力!E38="","",入力!E38)</f>
        <v>亜沙子</v>
      </c>
      <c r="E58" s="13" t="str">
        <f>IF(入力!C37="","",入力!C37)</f>
        <v>ワタナベ</v>
      </c>
      <c r="F58" s="13" t="str">
        <f>IF(入力!E37="","",入力!E37)</f>
        <v>アサコ</v>
      </c>
      <c r="G58" s="13">
        <f>IF(入力!M37="","",入力!M37)</f>
        <v>522733387</v>
      </c>
      <c r="H58" s="13" t="str">
        <f>IF(入力!I37="","",入力!I37)</f>
        <v>君津市立貞元小学校</v>
      </c>
      <c r="I58" s="13">
        <f>IF(入力!G37="","",入力!G37)</f>
        <v>4</v>
      </c>
      <c r="J58" s="13">
        <f>IF(入力!P37="","",入力!P37)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安藝</v>
      </c>
      <c r="D59" s="13" t="str">
        <f>IF(入力!E40="","",入力!E40)</f>
        <v>壱琉</v>
      </c>
      <c r="E59" s="13" t="str">
        <f>IF(入力!C39="","",入力!C39)</f>
        <v>アキ</v>
      </c>
      <c r="F59" s="13" t="str">
        <f>IF(入力!E39="","",入力!E39)</f>
        <v>イチル</v>
      </c>
      <c r="G59" s="13">
        <f>IF(入力!M39="","",入力!M39)</f>
        <v>524121434</v>
      </c>
      <c r="H59" s="13" t="str">
        <f>IF(入力!I39="","",入力!I39)</f>
        <v>富津市立大貫小学校</v>
      </c>
      <c r="I59" s="13">
        <f>IF(入力!G39="","",入力!G39)</f>
        <v>4</v>
      </c>
      <c r="J59" s="13">
        <f>IF(入力!P39="","",入力!P39)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松井</v>
      </c>
      <c r="D60" s="13" t="str">
        <f>IF(入力!E42="","",入力!E42)</f>
        <v>基紘</v>
      </c>
      <c r="E60" s="13" t="str">
        <f>IF(入力!C41="","",入力!C41)</f>
        <v>マツイ</v>
      </c>
      <c r="F60" s="13" t="str">
        <f>IF(入力!E41="","",入力!E41)</f>
        <v>モトヒロ</v>
      </c>
      <c r="G60" s="13">
        <f>IF(入力!M41="","",入力!M41)</f>
        <v>526042577</v>
      </c>
      <c r="H60" s="13" t="str">
        <f>IF(入力!I41="","",入力!I41)</f>
        <v>君津市立貞元小学校</v>
      </c>
      <c r="I60" s="13">
        <f>IF(入力!G41="","",入力!G41)</f>
        <v>4</v>
      </c>
      <c r="J60" s="13">
        <f>IF(入力!P41="","",入力!P41)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山口</v>
      </c>
      <c r="D61" s="13" t="str">
        <f>IF(入力!E44="","",入力!E44)</f>
        <v>美織</v>
      </c>
      <c r="E61" s="13" t="str">
        <f>IF(入力!C43="","",入力!C43)</f>
        <v>ヤマグチ</v>
      </c>
      <c r="F61" s="13" t="str">
        <f>IF(入力!E43="","",入力!E43)</f>
        <v>ミオリ</v>
      </c>
      <c r="G61" s="13">
        <f>IF(入力!M43="","",入力!M43)</f>
        <v>526428784</v>
      </c>
      <c r="H61" s="13" t="str">
        <f>IF(入力!I43="","",入力!I43)</f>
        <v>富津市立飯野小学校</v>
      </c>
      <c r="I61" s="13">
        <f>IF(入力!G43="","",入力!G43)</f>
        <v>4</v>
      </c>
      <c r="J61" s="13">
        <f>IF(入力!P43="","",入力!P43)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砂原</v>
      </c>
      <c r="D62" s="13" t="str">
        <f>IF(入力!E46="","",入力!E46)</f>
        <v>陽花里</v>
      </c>
      <c r="E62" s="13" t="str">
        <f>IF(入力!C45="","",入力!C45)</f>
        <v>サハラ</v>
      </c>
      <c r="F62" s="13" t="str">
        <f>IF(入力!E45="","",入力!E45)</f>
        <v>ヒカリ</v>
      </c>
      <c r="G62" s="13">
        <f>IF(入力!M45="","",入力!M45)</f>
        <v>525779023</v>
      </c>
      <c r="H62" s="13" t="str">
        <f>IF(入力!I45="","",入力!I45)</f>
        <v>富津市立飯野小学校</v>
      </c>
      <c r="I62" s="13">
        <f>IF(入力!G45="","",入力!G45)</f>
        <v>4</v>
      </c>
      <c r="J62" s="13">
        <f>IF(入力!P45="","",入力!P45)</f>
        <v>149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瀧山　</v>
      </c>
      <c r="D63" s="13" t="str">
        <f>IF(入力!E48="","",入力!E48)</f>
        <v>悠成</v>
      </c>
      <c r="E63" s="13" t="str">
        <f>IF(入力!C47="","",入力!C47)</f>
        <v>タキヤマ</v>
      </c>
      <c r="F63" s="13" t="str">
        <f>IF(入力!E47="","",入力!E47)</f>
        <v>ユウセイ</v>
      </c>
      <c r="G63" s="13">
        <f>IF(入力!M47="","",入力!M47)</f>
        <v>525455088</v>
      </c>
      <c r="H63" s="13" t="str">
        <f>IF(入力!I47="","",入力!I47)</f>
        <v>君津市立周西小学校</v>
      </c>
      <c r="I63" s="13">
        <f>IF(入力!G47="","",入力!G47)</f>
        <v>3</v>
      </c>
      <c r="J63" s="13">
        <f>IF(入力!P47="","",入力!P47)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小坂</v>
      </c>
      <c r="D64" s="13" t="str">
        <f>IF(入力!E50="","",入力!E50)</f>
        <v>大雅</v>
      </c>
      <c r="E64" s="13" t="str">
        <f>IF(入力!C49="","",入力!C49)</f>
        <v>コサカ</v>
      </c>
      <c r="F64" s="13" t="str">
        <f>IF(入力!E49="","",入力!E49)</f>
        <v>タイガ</v>
      </c>
      <c r="G64" s="13">
        <f>IF(入力!M49="","",入力!M49)</f>
        <v>525376840</v>
      </c>
      <c r="H64" s="13" t="str">
        <f>IF(入力!I49="","",入力!I49)</f>
        <v>富津市立青堀小学校</v>
      </c>
      <c r="I64" s="13">
        <f>IF(入力!G49="","",入力!G49)</f>
        <v>3</v>
      </c>
      <c r="J64" s="13">
        <f>IF(入力!P49="","",入力!P49)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桑田</v>
      </c>
      <c r="D65" s="13" t="str">
        <f>IF(入力!E52="","",入力!E52)</f>
        <v>哩紗子</v>
      </c>
      <c r="E65" s="13" t="str">
        <f>IF(入力!C51="","",入力!C51)</f>
        <v>クワタ</v>
      </c>
      <c r="F65" s="13" t="str">
        <f>IF(入力!E51="","",入力!E51)</f>
        <v>リサコ</v>
      </c>
      <c r="G65" s="13">
        <f>IF(入力!M51="","",入力!M51)</f>
        <v>524022656</v>
      </c>
      <c r="H65" s="13" t="str">
        <f>IF(入力!I51="","",入力!I51)</f>
        <v>富津市立飯野小学校</v>
      </c>
      <c r="I65" s="13">
        <f>IF(入力!G51="","",入力!G51)</f>
        <v>3</v>
      </c>
      <c r="J65" s="13">
        <f>IF(入力!P51="","",入力!P51)</f>
        <v>151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森</v>
      </c>
      <c r="D66" s="13" t="str">
        <f>IF(入力!E54="","",入力!E54)</f>
        <v>将之介</v>
      </c>
      <c r="E66" s="13" t="str">
        <f>IF(入力!C53="","",入力!C53)</f>
        <v>モリ</v>
      </c>
      <c r="F66" s="13" t="str">
        <f>IF(入力!E53="","",入力!E53)</f>
        <v>ショウノスケ</v>
      </c>
      <c r="G66" s="13">
        <f>IF(入力!M53="","",入力!M53)</f>
        <v>524466122</v>
      </c>
      <c r="H66" s="13" t="str">
        <f>IF(入力!I53="","",入力!I53)</f>
        <v>富津市立飯野小学校</v>
      </c>
      <c r="I66" s="13">
        <f>IF(入力!G53="","",入力!G53)</f>
        <v>2</v>
      </c>
      <c r="J66" s="13">
        <f>IF(入力!P53="","",入力!P53)</f>
        <v>130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shiraki/白木</cp:lastModifiedBy>
  <cp:lastPrinted>2016-05-09T15:17:35Z</cp:lastPrinted>
  <dcterms:created xsi:type="dcterms:W3CDTF">2014-04-05T09:56:00Z</dcterms:created>
  <dcterms:modified xsi:type="dcterms:W3CDTF">2025-12-25T21:29:46Z</dcterms:modified>
</cp:coreProperties>
</file>