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b68b13f54bea3d7/デスクトップ/香寿美/鷹の台ジュニア/"/>
    </mc:Choice>
  </mc:AlternateContent>
  <xr:revisionPtr revIDLastSave="3" documentId="8_{10583C1F-0CE0-4E71-AAC1-34B117EB2F02}" xr6:coauthVersionLast="47" xr6:coauthVersionMax="47" xr10:uidLastSave="{B79E5358-85D1-43FA-827D-884095F22307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1140" windowWidth="19200" windowHeight="10060" activeTab="1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<sst xmlns="http://schemas.openxmlformats.org/spreadsheetml/2006/main" count="272" uniqueCount="204">
  <si>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</si>
  <si>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</si>
  <si>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</si>
  <si>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</si>
  <si>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</si>
  <si>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</si>
  <si>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</si>
  <si>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</si>
  <si>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</si>
  <si>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</si>
  <si>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</si>
  <si>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</si>
  <si>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</si>
  <si>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</si>
  <si>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</si>
  <si>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</si>
  <si>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</si>
  <si>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</si>
  <si>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</si>
  <si>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</si>
  <si>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</si>
  <si>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</si>
  <si>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</si>
  <si>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</si>
  <si>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</si>
  <si>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</si>
  <si>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</si>
  <si>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</si>
  <si>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</si>
  <si>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</si>
  <si>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</si>
  <si>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</si>
  <si>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</si>
  <si>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</si>
  <si>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</si>
  <si>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</si>
  <si>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</si>
  <si>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</si>
  <si>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</si>
  <si>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</si>
  <si>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</si>
  <si>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</si>
  <si>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</si>
  <si>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</si>
  <si>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</si>
  <si>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</si>
  <si>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</si>
  <si>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</si>
  <si>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</si>
  <si>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</si>
  <si>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</si>
  <si>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</si>
  <si>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</si>
  <si>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</si>
  <si>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</si>
  <si>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</si>
  <si>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</si>
  <si>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</si>
  <si>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</si>
  <si>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</si>
  <si>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</si>
  <si>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</si>
  <si>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</si>
  <si>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</si>
  <si>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</si>
  <si>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</si>
  <si>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</si>
  <si>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</si>
  <si>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</si>
  <si>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</si>
  <si>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</si>
  <si>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</si>
  <si>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</si>
  <si>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</si>
  <si>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</si>
  <si>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</si>
  <si>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</si>
  <si>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</si>
  <si>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</si>
  <si>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</si>
  <si>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</si>
  <si>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</si>
  <si>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</si>
  <si>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</si>
  <si>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</si>
  <si>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</si>
  <si>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</si>
  <si>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</si>
  <si>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</si>
  <si>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</si>
  <si>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</si>
  <si>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</si>
  <si>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</si>
  <si>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</si>
  <si>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</si>
  <si>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</si>
  <si>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</si>
  <si>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</si>
  <si>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</si>
  <si>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</si>
  <si>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</si>
  <si>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</si>
  <si>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</si>
  <si>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</si>
  <si>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</si>
  <si>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</si>
  <si>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</si>
  <si>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</si>
  <si>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</si>
  <si>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</si>
  <si>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</si>
  <si>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</si>
  <si>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</si>
  <si>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</si>
  <si>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</si>
  <si>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</si>
  <si>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</si>
  <si>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</si>
  <si>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</si>
  <si>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</si>
  <si>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</si>
  <si>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</si>
  <si>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</si>
  <si>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</si>
  <si>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</si>
  <si>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</si>
  <si>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</si>
  <si>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</si>
  <si>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</si>
  <si>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</si>
  <si>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</si>
  <si>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</si>
  <si>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鷹之台ジュニア</t>
    <rPh sb="0" eb="1">
      <t>タカ</t>
    </rPh>
    <rPh sb="1" eb="2">
      <t>ノ</t>
    </rPh>
    <rPh sb="2" eb="3">
      <t>ダイ</t>
    </rPh>
    <phoneticPr fontId="2"/>
  </si>
  <si>
    <t>千葉市</t>
    <rPh sb="0" eb="3">
      <t>チバシ</t>
    </rPh>
    <phoneticPr fontId="2"/>
  </si>
  <si>
    <t>松戸</t>
    <rPh sb="0" eb="2">
      <t>マツド</t>
    </rPh>
    <phoneticPr fontId="2"/>
  </si>
  <si>
    <t>博英</t>
    <rPh sb="0" eb="2">
      <t>ヒロヒデ</t>
    </rPh>
    <phoneticPr fontId="2"/>
  </si>
  <si>
    <t>組山</t>
    <rPh sb="0" eb="2">
      <t>クミヤマ</t>
    </rPh>
    <phoneticPr fontId="2"/>
  </si>
  <si>
    <t>里美</t>
    <rPh sb="0" eb="2">
      <t>サトミ</t>
    </rPh>
    <phoneticPr fontId="2"/>
  </si>
  <si>
    <t>中田</t>
    <rPh sb="0" eb="2">
      <t>ナカダ</t>
    </rPh>
    <phoneticPr fontId="2"/>
  </si>
  <si>
    <t>かおり</t>
    <phoneticPr fontId="2"/>
  </si>
  <si>
    <t>葵</t>
    <rPh sb="0" eb="1">
      <t>アオイ</t>
    </rPh>
    <phoneticPr fontId="2"/>
  </si>
  <si>
    <t>マツド</t>
    <phoneticPr fontId="2"/>
  </si>
  <si>
    <t>ヒロヒデ</t>
    <phoneticPr fontId="2"/>
  </si>
  <si>
    <t>クミヤマ</t>
    <phoneticPr fontId="2"/>
  </si>
  <si>
    <t>サトミ</t>
    <phoneticPr fontId="2"/>
  </si>
  <si>
    <t>ナカダ</t>
    <phoneticPr fontId="2"/>
  </si>
  <si>
    <t>カオリ</t>
    <phoneticPr fontId="2"/>
  </si>
  <si>
    <t>アオイ</t>
    <phoneticPr fontId="2"/>
  </si>
  <si>
    <t>香寿美</t>
    <rPh sb="0" eb="1">
      <t>カ</t>
    </rPh>
    <rPh sb="1" eb="2">
      <t>コトブキ</t>
    </rPh>
    <rPh sb="2" eb="3">
      <t>ミ</t>
    </rPh>
    <phoneticPr fontId="2"/>
  </si>
  <si>
    <t>カズミ</t>
    <phoneticPr fontId="2"/>
  </si>
  <si>
    <t>２６２</t>
    <phoneticPr fontId="2"/>
  </si>
  <si>
    <t>千葉県千葉市花見川区千種町１８－２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2"/>
  </si>
  <si>
    <t>0012</t>
    <phoneticPr fontId="2"/>
  </si>
  <si>
    <t>262</t>
    <phoneticPr fontId="2"/>
  </si>
  <si>
    <t>090</t>
    <phoneticPr fontId="2"/>
  </si>
  <si>
    <t>2525</t>
    <phoneticPr fontId="2"/>
  </si>
  <si>
    <t>3103</t>
    <phoneticPr fontId="2"/>
  </si>
  <si>
    <t>080</t>
    <phoneticPr fontId="2"/>
  </si>
  <si>
    <t>5096</t>
    <phoneticPr fontId="2"/>
  </si>
  <si>
    <t>8380</t>
    <phoneticPr fontId="2"/>
  </si>
  <si>
    <t>千葉県千葉市花見川区千種町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2"/>
  </si>
  <si>
    <t>海蘭</t>
    <rPh sb="0" eb="1">
      <t>ウミ</t>
    </rPh>
    <rPh sb="1" eb="2">
      <t>ラン</t>
    </rPh>
    <phoneticPr fontId="2"/>
  </si>
  <si>
    <t>ひなた</t>
    <phoneticPr fontId="2"/>
  </si>
  <si>
    <t>岡部</t>
    <rPh sb="0" eb="2">
      <t>オカベ</t>
    </rPh>
    <phoneticPr fontId="2"/>
  </si>
  <si>
    <t>聖耶</t>
    <rPh sb="0" eb="1">
      <t>セイ</t>
    </rPh>
    <rPh sb="1" eb="2">
      <t>ヤ</t>
    </rPh>
    <phoneticPr fontId="2"/>
  </si>
  <si>
    <t>竹田</t>
    <rPh sb="0" eb="2">
      <t>タケダ</t>
    </rPh>
    <phoneticPr fontId="2"/>
  </si>
  <si>
    <t>鈴</t>
    <rPh sb="0" eb="1">
      <t>スズ</t>
    </rPh>
    <phoneticPr fontId="2"/>
  </si>
  <si>
    <t>保森</t>
    <rPh sb="0" eb="2">
      <t>ヤスモリ</t>
    </rPh>
    <phoneticPr fontId="2"/>
  </si>
  <si>
    <t>輝</t>
    <rPh sb="0" eb="1">
      <t>ヒカル</t>
    </rPh>
    <phoneticPr fontId="2"/>
  </si>
  <si>
    <t>細越澤</t>
    <rPh sb="0" eb="1">
      <t>ホソ</t>
    </rPh>
    <rPh sb="1" eb="2">
      <t>ゴ</t>
    </rPh>
    <rPh sb="2" eb="3">
      <t>サワ</t>
    </rPh>
    <phoneticPr fontId="2"/>
  </si>
  <si>
    <t>月華</t>
    <rPh sb="0" eb="1">
      <t>ツキ</t>
    </rPh>
    <rPh sb="1" eb="2">
      <t>ハナ</t>
    </rPh>
    <phoneticPr fontId="2"/>
  </si>
  <si>
    <t>那輝</t>
    <rPh sb="0" eb="1">
      <t>ナ</t>
    </rPh>
    <rPh sb="1" eb="2">
      <t>テル</t>
    </rPh>
    <phoneticPr fontId="2"/>
  </si>
  <si>
    <t>鈴木</t>
    <rPh sb="0" eb="2">
      <t>スズキ</t>
    </rPh>
    <phoneticPr fontId="2"/>
  </si>
  <si>
    <t>柊奈</t>
    <rPh sb="0" eb="1">
      <t>ヒイラギ</t>
    </rPh>
    <rPh sb="1" eb="2">
      <t>ナ</t>
    </rPh>
    <phoneticPr fontId="2"/>
  </si>
  <si>
    <t>落合</t>
    <rPh sb="0" eb="2">
      <t>オチアイ</t>
    </rPh>
    <phoneticPr fontId="2"/>
  </si>
  <si>
    <t>①</t>
    <phoneticPr fontId="2"/>
  </si>
  <si>
    <t>彩晴</t>
    <rPh sb="0" eb="1">
      <t>イロ</t>
    </rPh>
    <rPh sb="1" eb="2">
      <t>ハ</t>
    </rPh>
    <phoneticPr fontId="2"/>
  </si>
  <si>
    <t>オカベ</t>
    <phoneticPr fontId="2"/>
  </si>
  <si>
    <t>タケダ</t>
    <phoneticPr fontId="2"/>
  </si>
  <si>
    <t>ヤスモリ</t>
    <phoneticPr fontId="2"/>
  </si>
  <si>
    <t>ホソゴエザワ</t>
    <phoneticPr fontId="2"/>
  </si>
  <si>
    <t>スズキ</t>
    <phoneticPr fontId="2"/>
  </si>
  <si>
    <t>オチアイ</t>
    <phoneticPr fontId="2"/>
  </si>
  <si>
    <t>ウラン</t>
    <phoneticPr fontId="2"/>
  </si>
  <si>
    <t>ヒナタ</t>
    <phoneticPr fontId="2"/>
  </si>
  <si>
    <t>セイヤ</t>
    <phoneticPr fontId="2"/>
  </si>
  <si>
    <t>スズ</t>
    <phoneticPr fontId="2"/>
  </si>
  <si>
    <t>ヒカル</t>
    <phoneticPr fontId="2"/>
  </si>
  <si>
    <t>ツキカ</t>
    <phoneticPr fontId="2"/>
  </si>
  <si>
    <t>ナギ</t>
    <phoneticPr fontId="2"/>
  </si>
  <si>
    <t>ヒイナ</t>
    <phoneticPr fontId="2"/>
  </si>
  <si>
    <t>イロハ</t>
    <phoneticPr fontId="2"/>
  </si>
  <si>
    <t>犢橋小学校</t>
    <rPh sb="0" eb="5">
      <t>コテハシショウガッコウ</t>
    </rPh>
    <phoneticPr fontId="2"/>
  </si>
  <si>
    <t>柏井小学校</t>
    <rPh sb="0" eb="2">
      <t>カシワイ</t>
    </rPh>
    <rPh sb="2" eb="5">
      <t>ショウガッコウ</t>
    </rPh>
    <phoneticPr fontId="2"/>
  </si>
  <si>
    <t>勝田台南小学校</t>
    <rPh sb="0" eb="3">
      <t>カツタダイ</t>
    </rPh>
    <rPh sb="3" eb="4">
      <t>ミナミ</t>
    </rPh>
    <rPh sb="4" eb="7">
      <t>ショウガッコウ</t>
    </rPh>
    <phoneticPr fontId="2"/>
  </si>
  <si>
    <t>花見川小学校</t>
    <rPh sb="0" eb="3">
      <t>ハナミガワ</t>
    </rPh>
    <rPh sb="3" eb="6">
      <t>ショウガッコウ</t>
    </rPh>
    <phoneticPr fontId="2"/>
  </si>
  <si>
    <t>千葉県千葉市宇那谷町２２４</t>
    <rPh sb="0" eb="3">
      <t>チバケン</t>
    </rPh>
    <rPh sb="3" eb="6">
      <t>チバシ</t>
    </rPh>
    <rPh sb="6" eb="9">
      <t>ウナヤ</t>
    </rPh>
    <rPh sb="9" eb="10">
      <t>チョウ</t>
    </rPh>
    <phoneticPr fontId="2"/>
  </si>
  <si>
    <t>6191</t>
    <phoneticPr fontId="2"/>
  </si>
  <si>
    <t>0826</t>
    <phoneticPr fontId="2"/>
  </si>
  <si>
    <t>9398</t>
    <phoneticPr fontId="2"/>
  </si>
  <si>
    <t>0925</t>
    <phoneticPr fontId="2"/>
  </si>
  <si>
    <t>京成</t>
    <rPh sb="0" eb="2">
      <t>ケイセイ</t>
    </rPh>
    <phoneticPr fontId="2"/>
  </si>
  <si>
    <t>大和田</t>
    <rPh sb="0" eb="3">
      <t>オオワダ</t>
    </rPh>
    <phoneticPr fontId="2"/>
  </si>
  <si>
    <t>最初は小粒でピリッと辛い、今回から混合でがんばります。</t>
    <rPh sb="0" eb="2">
      <t>サイショ</t>
    </rPh>
    <rPh sb="3" eb="5">
      <t>コツブ</t>
    </rPh>
    <rPh sb="10" eb="11">
      <t>カラ</t>
    </rPh>
    <rPh sb="13" eb="15">
      <t>コンカイ</t>
    </rPh>
    <rPh sb="17" eb="19">
      <t>コンゴウ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</si>
</sst>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25" zoomScaleNormal="100" zoomScaleSheetLayoutView="100" workbookViewId="0">
      <selection activeCell="AN34" sqref="AN34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0" t="s">
        <v>115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5" customHeight="1">
      <c r="A2" s="98" t="s">
        <v>121</v>
      </c>
      <c r="B2" s="99"/>
      <c r="C2" s="100"/>
      <c r="D2" s="101"/>
      <c r="E2" s="101"/>
      <c r="F2" s="101"/>
      <c r="G2" s="101"/>
      <c r="H2" s="101"/>
      <c r="I2" s="102"/>
      <c r="J2" s="91" t="s">
        <v>119</v>
      </c>
      <c r="K2" s="205"/>
      <c r="L2" s="205"/>
      <c r="M2" s="205"/>
      <c r="N2" s="205"/>
      <c r="O2" s="206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3" t="s">
        <v>122</v>
      </c>
      <c r="B3" s="104"/>
      <c r="C3" s="105" t="s">
        <v>132</v>
      </c>
      <c r="D3" s="106"/>
      <c r="E3" s="106"/>
      <c r="F3" s="106"/>
      <c r="G3" s="106"/>
      <c r="H3" s="106"/>
      <c r="I3" s="107"/>
      <c r="J3" s="202" t="s">
        <v>93</v>
      </c>
      <c r="K3" s="203"/>
      <c r="L3" s="203"/>
      <c r="M3" s="203"/>
      <c r="N3" s="203"/>
      <c r="O3" s="204"/>
      <c r="P3" s="93" t="s">
        <v>133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14" t="s">
        <v>123</v>
      </c>
      <c r="B4" s="215"/>
      <c r="C4" s="207">
        <v>430267413</v>
      </c>
      <c r="D4" s="208"/>
      <c r="E4" s="208"/>
      <c r="F4" s="208"/>
      <c r="G4" s="208"/>
      <c r="H4" s="208"/>
      <c r="I4" s="209"/>
      <c r="J4" s="218" t="s">
        <v>117</v>
      </c>
      <c r="K4" s="219"/>
      <c r="L4" s="219"/>
      <c r="M4" s="219"/>
      <c r="N4" s="219"/>
      <c r="O4" s="220"/>
      <c r="P4" s="149" t="s">
        <v>94</v>
      </c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3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16" t="s">
        <v>116</v>
      </c>
      <c r="B5" s="217"/>
      <c r="C5" s="210">
        <v>436570108</v>
      </c>
      <c r="D5" s="211"/>
      <c r="E5" s="211"/>
      <c r="F5" s="211"/>
      <c r="G5" s="211"/>
      <c r="H5" s="211"/>
      <c r="I5" s="212"/>
      <c r="J5" s="180">
        <v>35007</v>
      </c>
      <c r="K5" s="180"/>
      <c r="L5" s="180"/>
      <c r="M5" s="180"/>
      <c r="N5" s="180"/>
      <c r="O5" s="180"/>
      <c r="P5" s="150" t="s">
        <v>201</v>
      </c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0" t="s">
        <v>202</v>
      </c>
      <c r="AF5" s="151"/>
      <c r="AG5" s="151"/>
      <c r="AH5" s="151"/>
      <c r="AI5" s="151"/>
      <c r="AJ5" s="151"/>
      <c r="AK5" s="152"/>
      <c r="AL5" s="152"/>
      <c r="AM5" s="152"/>
      <c r="AN5" s="152"/>
      <c r="AO5" s="152"/>
      <c r="AP5" s="152"/>
      <c r="AQ5" s="152"/>
      <c r="AR5" s="152"/>
      <c r="AS5" s="153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0"/>
      <c r="C6" s="123" t="s">
        <v>107</v>
      </c>
      <c r="D6" s="124"/>
      <c r="E6" s="125" t="s">
        <v>108</v>
      </c>
      <c r="F6" s="126"/>
      <c r="G6" s="181" t="s">
        <v>81</v>
      </c>
      <c r="H6" s="181"/>
      <c r="I6" s="181"/>
      <c r="J6" s="181" t="s">
        <v>2</v>
      </c>
      <c r="K6" s="181"/>
      <c r="L6" s="181"/>
      <c r="M6" s="181" t="s">
        <v>3</v>
      </c>
      <c r="N6" s="181"/>
      <c r="O6" s="181"/>
      <c r="P6" s="131" t="s">
        <v>95</v>
      </c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3" t="s">
        <v>96</v>
      </c>
      <c r="AL6" s="133"/>
      <c r="AM6" s="133"/>
      <c r="AN6" s="133"/>
      <c r="AO6" s="133"/>
      <c r="AP6" s="133"/>
      <c r="AQ6" s="133"/>
      <c r="AR6" s="133"/>
      <c r="AS6" s="133"/>
      <c r="AT6" s="34" t="s">
        <v>124</v>
      </c>
    </row>
    <row r="7" spans="1:51" ht="13.5" customHeight="1">
      <c r="A7" s="73"/>
      <c r="B7" s="120"/>
      <c r="C7" s="127" t="s">
        <v>141</v>
      </c>
      <c r="D7" s="77"/>
      <c r="E7" s="128" t="s">
        <v>142</v>
      </c>
      <c r="F7" s="78"/>
      <c r="G7" s="182">
        <v>508737072</v>
      </c>
      <c r="H7" s="182"/>
      <c r="I7" s="182"/>
      <c r="J7" s="182">
        <v>18520</v>
      </c>
      <c r="K7" s="182"/>
      <c r="L7" s="182"/>
      <c r="M7" s="182">
        <v>439502</v>
      </c>
      <c r="N7" s="182"/>
      <c r="O7" s="182"/>
      <c r="P7" s="157" t="s">
        <v>7</v>
      </c>
      <c r="Q7" s="158"/>
      <c r="R7" s="122"/>
      <c r="S7" s="122"/>
      <c r="T7" s="122"/>
      <c r="U7" s="122"/>
      <c r="V7" s="27" t="s">
        <v>8</v>
      </c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35" t="s">
        <v>9</v>
      </c>
      <c r="AL7" s="59" t="s">
        <v>154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3"/>
      <c r="B8" s="120"/>
      <c r="C8" s="129" t="s">
        <v>134</v>
      </c>
      <c r="D8" s="80"/>
      <c r="E8" s="130" t="s">
        <v>135</v>
      </c>
      <c r="F8" s="81"/>
      <c r="G8" s="182"/>
      <c r="H8" s="182"/>
      <c r="I8" s="182"/>
      <c r="J8" s="182"/>
      <c r="K8" s="182"/>
      <c r="L8" s="182"/>
      <c r="M8" s="182"/>
      <c r="N8" s="182"/>
      <c r="O8" s="182"/>
      <c r="P8" s="115" t="s">
        <v>196</v>
      </c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61" t="s">
        <v>199</v>
      </c>
      <c r="AL8" s="62"/>
      <c r="AM8" s="62"/>
      <c r="AN8" s="62"/>
      <c r="AO8" s="37" t="s">
        <v>11</v>
      </c>
      <c r="AP8" s="63" t="s">
        <v>200</v>
      </c>
      <c r="AQ8" s="62"/>
      <c r="AR8" s="62"/>
      <c r="AS8" s="64"/>
      <c r="AT8" s="53"/>
    </row>
    <row r="9" spans="1:51" ht="14.5" customHeight="1">
      <c r="A9" s="73" t="s">
        <v>82</v>
      </c>
      <c r="B9" s="120"/>
      <c r="C9" s="127" t="s">
        <v>143</v>
      </c>
      <c r="D9" s="77"/>
      <c r="E9" s="128" t="s">
        <v>144</v>
      </c>
      <c r="F9" s="78"/>
      <c r="G9" s="182">
        <v>501245810</v>
      </c>
      <c r="H9" s="182"/>
      <c r="I9" s="182"/>
      <c r="J9" s="182"/>
      <c r="K9" s="182"/>
      <c r="L9" s="182"/>
      <c r="M9" s="182">
        <v>477629</v>
      </c>
      <c r="N9" s="182"/>
      <c r="O9" s="182"/>
      <c r="P9" s="157" t="s">
        <v>7</v>
      </c>
      <c r="Q9" s="158"/>
      <c r="R9" s="183" t="s">
        <v>150</v>
      </c>
      <c r="S9" s="122"/>
      <c r="T9" s="122"/>
      <c r="U9" s="122"/>
      <c r="V9" s="27" t="s">
        <v>8</v>
      </c>
      <c r="W9" s="113" t="s">
        <v>152</v>
      </c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4"/>
      <c r="AK9" s="35" t="s">
        <v>125</v>
      </c>
      <c r="AL9" s="59" t="s">
        <v>154</v>
      </c>
      <c r="AM9" s="60"/>
      <c r="AN9" s="60"/>
      <c r="AO9" s="60"/>
      <c r="AP9" s="60"/>
      <c r="AQ9" s="60"/>
      <c r="AR9" s="60"/>
      <c r="AS9" s="36" t="s">
        <v>126</v>
      </c>
      <c r="AT9" s="54">
        <v>34</v>
      </c>
    </row>
    <row r="10" spans="1:51" ht="18" customHeight="1">
      <c r="A10" s="73"/>
      <c r="B10" s="120"/>
      <c r="C10" s="129" t="s">
        <v>136</v>
      </c>
      <c r="D10" s="80"/>
      <c r="E10" s="130" t="s">
        <v>137</v>
      </c>
      <c r="F10" s="81"/>
      <c r="G10" s="182"/>
      <c r="H10" s="182"/>
      <c r="I10" s="182"/>
      <c r="J10" s="182"/>
      <c r="K10" s="182"/>
      <c r="L10" s="182"/>
      <c r="M10" s="182"/>
      <c r="N10" s="182"/>
      <c r="O10" s="182"/>
      <c r="P10" s="115" t="s">
        <v>151</v>
      </c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7"/>
      <c r="AK10" s="61" t="s">
        <v>155</v>
      </c>
      <c r="AL10" s="62"/>
      <c r="AM10" s="62"/>
      <c r="AN10" s="62"/>
      <c r="AO10" s="37" t="s">
        <v>127</v>
      </c>
      <c r="AP10" s="63" t="s">
        <v>156</v>
      </c>
      <c r="AQ10" s="62"/>
      <c r="AR10" s="62"/>
      <c r="AS10" s="64"/>
      <c r="AT10" s="54"/>
    </row>
    <row r="11" spans="1:51" ht="14.5" customHeight="1">
      <c r="A11" s="73" t="s">
        <v>83</v>
      </c>
      <c r="B11" s="120"/>
      <c r="C11" s="127" t="s">
        <v>145</v>
      </c>
      <c r="D11" s="77"/>
      <c r="E11" s="128" t="s">
        <v>146</v>
      </c>
      <c r="F11" s="78"/>
      <c r="G11" s="182">
        <v>513316791</v>
      </c>
      <c r="H11" s="182"/>
      <c r="I11" s="182"/>
      <c r="J11" s="182"/>
      <c r="K11" s="182"/>
      <c r="L11" s="182"/>
      <c r="M11" s="182">
        <v>460967</v>
      </c>
      <c r="N11" s="182"/>
      <c r="O11" s="182"/>
      <c r="P11" s="157" t="s">
        <v>7</v>
      </c>
      <c r="Q11" s="158"/>
      <c r="R11" s="183" t="s">
        <v>153</v>
      </c>
      <c r="S11" s="122"/>
      <c r="T11" s="122"/>
      <c r="U11" s="122"/>
      <c r="V11" s="27" t="s">
        <v>8</v>
      </c>
      <c r="W11" s="112" t="s">
        <v>152</v>
      </c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4"/>
      <c r="AK11" s="35" t="s">
        <v>125</v>
      </c>
      <c r="AL11" s="59" t="s">
        <v>154</v>
      </c>
      <c r="AM11" s="60"/>
      <c r="AN11" s="60"/>
      <c r="AO11" s="60"/>
      <c r="AP11" s="60"/>
      <c r="AQ11" s="60"/>
      <c r="AR11" s="60"/>
      <c r="AS11" s="36" t="s">
        <v>126</v>
      </c>
      <c r="AT11" s="54">
        <v>46</v>
      </c>
    </row>
    <row r="12" spans="1:51" ht="18" customHeight="1">
      <c r="A12" s="73"/>
      <c r="B12" s="120"/>
      <c r="C12" s="129" t="s">
        <v>138</v>
      </c>
      <c r="D12" s="80"/>
      <c r="E12" s="130" t="s">
        <v>139</v>
      </c>
      <c r="F12" s="81"/>
      <c r="G12" s="182"/>
      <c r="H12" s="182"/>
      <c r="I12" s="182"/>
      <c r="J12" s="182"/>
      <c r="K12" s="182"/>
      <c r="L12" s="182"/>
      <c r="M12" s="182"/>
      <c r="N12" s="182"/>
      <c r="O12" s="182"/>
      <c r="P12" s="115" t="s">
        <v>160</v>
      </c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7"/>
      <c r="AK12" s="61" t="s">
        <v>197</v>
      </c>
      <c r="AL12" s="62"/>
      <c r="AM12" s="62"/>
      <c r="AN12" s="62"/>
      <c r="AO12" s="37" t="s">
        <v>127</v>
      </c>
      <c r="AP12" s="63" t="s">
        <v>198</v>
      </c>
      <c r="AQ12" s="62"/>
      <c r="AR12" s="62"/>
      <c r="AS12" s="64"/>
      <c r="AT12" s="54"/>
    </row>
    <row r="13" spans="1:51" ht="15" customHeight="1">
      <c r="A13" s="73" t="s">
        <v>84</v>
      </c>
      <c r="B13" s="120"/>
      <c r="C13" s="127" t="s">
        <v>145</v>
      </c>
      <c r="D13" s="77"/>
      <c r="E13" s="128" t="s">
        <v>147</v>
      </c>
      <c r="F13" s="78"/>
      <c r="G13" s="186"/>
      <c r="H13" s="186"/>
      <c r="I13" s="186"/>
      <c r="J13" s="186"/>
      <c r="K13" s="186"/>
      <c r="L13" s="186"/>
      <c r="M13" s="186"/>
      <c r="N13" s="186"/>
      <c r="O13" s="186"/>
      <c r="P13" s="24"/>
      <c r="Q13" s="25"/>
      <c r="R13" s="143"/>
      <c r="S13" s="143"/>
      <c r="T13" s="143"/>
      <c r="U13" s="143"/>
      <c r="V13" s="26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8"/>
      <c r="AK13" s="38"/>
      <c r="AL13" s="136"/>
      <c r="AM13" s="136"/>
      <c r="AN13" s="136"/>
      <c r="AO13" s="136"/>
      <c r="AP13" s="136"/>
      <c r="AQ13" s="136"/>
      <c r="AR13" s="136"/>
      <c r="AS13" s="39"/>
      <c r="AT13" s="55"/>
    </row>
    <row r="14" spans="1:51" ht="18" customHeight="1">
      <c r="A14" s="73"/>
      <c r="B14" s="120"/>
      <c r="C14" s="129" t="s">
        <v>138</v>
      </c>
      <c r="D14" s="80"/>
      <c r="E14" s="130" t="s">
        <v>140</v>
      </c>
      <c r="F14" s="81"/>
      <c r="G14" s="186"/>
      <c r="H14" s="186"/>
      <c r="I14" s="186"/>
      <c r="J14" s="186"/>
      <c r="K14" s="186"/>
      <c r="L14" s="186"/>
      <c r="M14" s="186"/>
      <c r="N14" s="186"/>
      <c r="O14" s="186"/>
      <c r="P14" s="137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9"/>
      <c r="AK14" s="140"/>
      <c r="AL14" s="141"/>
      <c r="AM14" s="141"/>
      <c r="AN14" s="141"/>
      <c r="AO14" s="40"/>
      <c r="AP14" s="141"/>
      <c r="AQ14" s="141"/>
      <c r="AR14" s="141"/>
      <c r="AS14" s="142"/>
      <c r="AT14" s="55"/>
    </row>
    <row r="15" spans="1:51" ht="15" customHeight="1">
      <c r="A15" s="187" t="s">
        <v>98</v>
      </c>
      <c r="B15" s="120"/>
      <c r="C15" s="127" t="s">
        <v>143</v>
      </c>
      <c r="D15" s="77"/>
      <c r="E15" s="128" t="s">
        <v>149</v>
      </c>
      <c r="F15" s="78"/>
      <c r="G15" s="186"/>
      <c r="H15" s="186"/>
      <c r="I15" s="186"/>
      <c r="J15" s="186"/>
      <c r="K15" s="186"/>
      <c r="L15" s="186"/>
      <c r="M15" s="186"/>
      <c r="N15" s="186"/>
      <c r="O15" s="186"/>
      <c r="P15" s="157" t="s">
        <v>7</v>
      </c>
      <c r="Q15" s="158"/>
      <c r="R15" s="183" t="s">
        <v>153</v>
      </c>
      <c r="S15" s="122"/>
      <c r="T15" s="122"/>
      <c r="U15" s="122"/>
      <c r="V15" s="27" t="s">
        <v>8</v>
      </c>
      <c r="W15" s="112" t="s">
        <v>152</v>
      </c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4"/>
      <c r="AK15" s="35" t="s">
        <v>125</v>
      </c>
      <c r="AL15" s="59" t="s">
        <v>157</v>
      </c>
      <c r="AM15" s="60"/>
      <c r="AN15" s="60"/>
      <c r="AO15" s="60"/>
      <c r="AP15" s="60"/>
      <c r="AQ15" s="60"/>
      <c r="AR15" s="60"/>
      <c r="AS15" s="36" t="s">
        <v>126</v>
      </c>
      <c r="AT15" s="54">
        <v>39</v>
      </c>
    </row>
    <row r="16" spans="1:51" ht="18" customHeight="1">
      <c r="A16" s="73"/>
      <c r="B16" s="120"/>
      <c r="C16" s="129" t="s">
        <v>136</v>
      </c>
      <c r="D16" s="80"/>
      <c r="E16" s="130" t="s">
        <v>148</v>
      </c>
      <c r="F16" s="81"/>
      <c r="G16" s="186"/>
      <c r="H16" s="186"/>
      <c r="I16" s="186"/>
      <c r="J16" s="186"/>
      <c r="K16" s="186"/>
      <c r="L16" s="186"/>
      <c r="M16" s="186"/>
      <c r="N16" s="186"/>
      <c r="O16" s="186"/>
      <c r="P16" s="115" t="s">
        <v>151</v>
      </c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7"/>
      <c r="AK16" s="61" t="s">
        <v>158</v>
      </c>
      <c r="AL16" s="62"/>
      <c r="AM16" s="62"/>
      <c r="AN16" s="62"/>
      <c r="AO16" s="37" t="s">
        <v>127</v>
      </c>
      <c r="AP16" s="63" t="s">
        <v>159</v>
      </c>
      <c r="AQ16" s="62"/>
      <c r="AR16" s="62"/>
      <c r="AS16" s="64"/>
      <c r="AT16" s="54"/>
    </row>
    <row r="17" spans="1:46">
      <c r="A17" s="73" t="s">
        <v>0</v>
      </c>
      <c r="B17" s="120"/>
      <c r="C17" s="173" t="str">
        <f>IF(P16="","",P16)</f>
        <v>千葉県千葉市花見川区千種町１８－２</v>
      </c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0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3" t="s">
        <v>1</v>
      </c>
      <c r="B19" s="120"/>
      <c r="C19" s="173" t="str">
        <f>IF(AL15="","",AL15&amp;"-"&amp;AK16&amp;"-"&amp;AP16)</f>
        <v>080-5096-8380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3"/>
      <c r="B20" s="120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85</v>
      </c>
      <c r="B21" s="120"/>
      <c r="C21" s="196" t="s">
        <v>157</v>
      </c>
      <c r="D21" s="197"/>
      <c r="E21" s="188">
        <v>5096</v>
      </c>
      <c r="F21" s="188"/>
      <c r="G21" s="188">
        <v>8380</v>
      </c>
      <c r="H21" s="18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6"/>
      <c r="B22" s="213"/>
      <c r="C22" s="198"/>
      <c r="D22" s="199"/>
      <c r="E22" s="189"/>
      <c r="F22" s="189"/>
      <c r="G22" s="189"/>
      <c r="H22" s="18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84" t="s">
        <v>130</v>
      </c>
      <c r="B23" s="118" t="s">
        <v>86</v>
      </c>
      <c r="C23" s="174" t="s">
        <v>105</v>
      </c>
      <c r="D23" s="175"/>
      <c r="E23" s="176" t="s">
        <v>106</v>
      </c>
      <c r="F23" s="177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95" t="s">
        <v>99</v>
      </c>
      <c r="Q23" s="118"/>
      <c r="R23" s="118"/>
      <c r="S23" s="118"/>
      <c r="T23" s="11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85"/>
      <c r="B24" s="120"/>
      <c r="C24" s="163" t="s">
        <v>103</v>
      </c>
      <c r="D24" s="164"/>
      <c r="E24" s="165" t="s">
        <v>104</v>
      </c>
      <c r="F24" s="166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1"/>
      <c r="U24" s="1"/>
      <c r="V24" s="1"/>
      <c r="W24" s="1"/>
      <c r="X24" s="1"/>
      <c r="Y24" s="108" t="s">
        <v>100</v>
      </c>
      <c r="Z24" s="92"/>
      <c r="AA24" s="92"/>
      <c r="AB24" s="92"/>
      <c r="AC24" s="92"/>
      <c r="AD24" s="92"/>
      <c r="AE24" s="92"/>
      <c r="AF24" s="92"/>
      <c r="AG24" s="10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6">
        <v>1</v>
      </c>
      <c r="B25" s="179" t="s">
        <v>175</v>
      </c>
      <c r="C25" s="127" t="s">
        <v>143</v>
      </c>
      <c r="D25" s="77"/>
      <c r="E25" s="128" t="s">
        <v>183</v>
      </c>
      <c r="F25" s="78"/>
      <c r="G25" s="65">
        <v>6</v>
      </c>
      <c r="H25" s="67"/>
      <c r="I25" s="178" t="s">
        <v>192</v>
      </c>
      <c r="J25" s="66"/>
      <c r="K25" s="66"/>
      <c r="L25" s="67"/>
      <c r="M25" s="65">
        <v>520001594</v>
      </c>
      <c r="N25" s="66"/>
      <c r="O25" s="67"/>
      <c r="P25" s="65">
        <v>143</v>
      </c>
      <c r="Q25" s="66"/>
      <c r="R25" s="66"/>
      <c r="S25" s="66"/>
      <c r="T25" s="71"/>
      <c r="U25" s="1"/>
      <c r="V25" s="1"/>
      <c r="W25" s="1"/>
      <c r="X25" s="1"/>
      <c r="Y25" s="190">
        <v>10</v>
      </c>
      <c r="Z25" s="191"/>
      <c r="AA25" s="191"/>
      <c r="AB25" s="191"/>
      <c r="AC25" s="191"/>
      <c r="AD25" s="191"/>
      <c r="AE25" s="191"/>
      <c r="AF25" s="191"/>
      <c r="AG25" s="19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7"/>
      <c r="B26" s="75"/>
      <c r="C26" s="129" t="s">
        <v>136</v>
      </c>
      <c r="D26" s="80"/>
      <c r="E26" s="130" t="s">
        <v>161</v>
      </c>
      <c r="F26" s="81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3"/>
      <c r="Z26" s="194"/>
      <c r="AA26" s="194"/>
      <c r="AB26" s="194"/>
      <c r="AC26" s="194"/>
      <c r="AD26" s="194"/>
      <c r="AE26" s="194"/>
      <c r="AF26" s="194"/>
      <c r="AG26" s="19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6">
        <v>2</v>
      </c>
      <c r="B27" s="74">
        <v>2</v>
      </c>
      <c r="C27" s="127" t="s">
        <v>143</v>
      </c>
      <c r="D27" s="77"/>
      <c r="E27" s="128" t="s">
        <v>184</v>
      </c>
      <c r="F27" s="78"/>
      <c r="G27" s="65">
        <v>6</v>
      </c>
      <c r="H27" s="67"/>
      <c r="I27" s="178" t="s">
        <v>192</v>
      </c>
      <c r="J27" s="66"/>
      <c r="K27" s="66"/>
      <c r="L27" s="67"/>
      <c r="M27" s="65">
        <v>520001587</v>
      </c>
      <c r="N27" s="66"/>
      <c r="O27" s="67"/>
      <c r="P27" s="65">
        <v>156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7"/>
      <c r="B28" s="75"/>
      <c r="C28" s="129" t="s">
        <v>136</v>
      </c>
      <c r="D28" s="80"/>
      <c r="E28" s="130" t="s">
        <v>162</v>
      </c>
      <c r="F28" s="81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6">
        <v>3</v>
      </c>
      <c r="B29" s="74">
        <v>3</v>
      </c>
      <c r="C29" s="127" t="s">
        <v>177</v>
      </c>
      <c r="D29" s="77"/>
      <c r="E29" s="128" t="s">
        <v>185</v>
      </c>
      <c r="F29" s="78"/>
      <c r="G29" s="65">
        <v>6</v>
      </c>
      <c r="H29" s="67"/>
      <c r="I29" s="178" t="s">
        <v>195</v>
      </c>
      <c r="J29" s="66"/>
      <c r="K29" s="66"/>
      <c r="L29" s="67"/>
      <c r="M29" s="65">
        <v>524153305</v>
      </c>
      <c r="N29" s="66"/>
      <c r="O29" s="67"/>
      <c r="P29" s="65">
        <v>158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7"/>
      <c r="B30" s="75"/>
      <c r="C30" s="129" t="s">
        <v>163</v>
      </c>
      <c r="D30" s="80"/>
      <c r="E30" s="130" t="s">
        <v>164</v>
      </c>
      <c r="F30" s="81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6">
        <v>4</v>
      </c>
      <c r="B31" s="74">
        <v>4</v>
      </c>
      <c r="C31" s="127" t="s">
        <v>178</v>
      </c>
      <c r="D31" s="77"/>
      <c r="E31" s="128" t="s">
        <v>186</v>
      </c>
      <c r="F31" s="78"/>
      <c r="G31" s="65">
        <v>4</v>
      </c>
      <c r="H31" s="67"/>
      <c r="I31" s="178" t="s">
        <v>195</v>
      </c>
      <c r="J31" s="66"/>
      <c r="K31" s="66"/>
      <c r="L31" s="67"/>
      <c r="M31" s="65">
        <v>522268681</v>
      </c>
      <c r="N31" s="66"/>
      <c r="O31" s="67"/>
      <c r="P31" s="65">
        <v>142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7"/>
      <c r="B32" s="75"/>
      <c r="C32" s="129" t="s">
        <v>165</v>
      </c>
      <c r="D32" s="80"/>
      <c r="E32" s="130" t="s">
        <v>166</v>
      </c>
      <c r="F32" s="81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08" t="s">
        <v>129</v>
      </c>
      <c r="Z32" s="92"/>
      <c r="AA32" s="92"/>
      <c r="AB32" s="92"/>
      <c r="AC32" s="92"/>
      <c r="AD32" s="92"/>
      <c r="AE32" s="92"/>
      <c r="AF32" s="92"/>
      <c r="AG32" s="10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6">
        <v>5</v>
      </c>
      <c r="B33" s="74">
        <v>5</v>
      </c>
      <c r="C33" s="127" t="s">
        <v>179</v>
      </c>
      <c r="D33" s="77"/>
      <c r="E33" s="128" t="s">
        <v>187</v>
      </c>
      <c r="F33" s="78"/>
      <c r="G33" s="65">
        <v>6</v>
      </c>
      <c r="H33" s="67"/>
      <c r="I33" s="178" t="s">
        <v>192</v>
      </c>
      <c r="J33" s="66"/>
      <c r="K33" s="66"/>
      <c r="L33" s="67"/>
      <c r="M33" s="65">
        <v>524284429</v>
      </c>
      <c r="N33" s="66"/>
      <c r="O33" s="67"/>
      <c r="P33" s="65">
        <v>140</v>
      </c>
      <c r="Q33" s="66"/>
      <c r="R33" s="66"/>
      <c r="S33" s="66"/>
      <c r="T33" s="71"/>
      <c r="U33" s="1"/>
      <c r="V33" s="1"/>
      <c r="W33" s="1"/>
      <c r="X33" s="1"/>
      <c r="Y33" s="110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7"/>
      <c r="B34" s="75"/>
      <c r="C34" s="129" t="s">
        <v>167</v>
      </c>
      <c r="D34" s="80"/>
      <c r="E34" s="130" t="s">
        <v>168</v>
      </c>
      <c r="F34" s="81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1"/>
      <c r="Z34" s="84"/>
      <c r="AA34" s="84"/>
      <c r="AB34" s="84"/>
      <c r="AC34" s="84"/>
      <c r="AD34" s="84"/>
      <c r="AE34" s="84"/>
      <c r="AF34" s="84"/>
      <c r="AG34" s="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6">
        <v>6</v>
      </c>
      <c r="B35" s="74">
        <v>6</v>
      </c>
      <c r="C35" s="127" t="s">
        <v>180</v>
      </c>
      <c r="D35" s="77"/>
      <c r="E35" s="128" t="s">
        <v>188</v>
      </c>
      <c r="F35" s="78"/>
      <c r="G35" s="65">
        <v>5</v>
      </c>
      <c r="H35" s="67"/>
      <c r="I35" s="178" t="s">
        <v>194</v>
      </c>
      <c r="J35" s="66"/>
      <c r="K35" s="66"/>
      <c r="L35" s="67"/>
      <c r="M35" s="65">
        <v>524290079</v>
      </c>
      <c r="N35" s="66"/>
      <c r="O35" s="67"/>
      <c r="P35" s="65">
        <v>138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7"/>
      <c r="B36" s="75"/>
      <c r="C36" s="129" t="s">
        <v>169</v>
      </c>
      <c r="D36" s="80"/>
      <c r="E36" s="130" t="s">
        <v>170</v>
      </c>
      <c r="F36" s="81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6">
        <v>7</v>
      </c>
      <c r="B37" s="74">
        <v>7</v>
      </c>
      <c r="C37" s="127" t="s">
        <v>179</v>
      </c>
      <c r="D37" s="77"/>
      <c r="E37" s="128" t="s">
        <v>189</v>
      </c>
      <c r="F37" s="78"/>
      <c r="G37" s="65">
        <v>3</v>
      </c>
      <c r="H37" s="67"/>
      <c r="I37" s="178" t="s">
        <v>192</v>
      </c>
      <c r="J37" s="66"/>
      <c r="K37" s="66"/>
      <c r="L37" s="67"/>
      <c r="M37" s="65">
        <v>524719488</v>
      </c>
      <c r="N37" s="66"/>
      <c r="O37" s="67"/>
      <c r="P37" s="65">
        <v>126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7"/>
      <c r="B38" s="75"/>
      <c r="C38" s="129" t="s">
        <v>167</v>
      </c>
      <c r="D38" s="80"/>
      <c r="E38" s="130" t="s">
        <v>171</v>
      </c>
      <c r="F38" s="81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6">
        <v>8</v>
      </c>
      <c r="B39" s="74">
        <v>8</v>
      </c>
      <c r="C39" s="127" t="s">
        <v>181</v>
      </c>
      <c r="D39" s="77"/>
      <c r="E39" s="128" t="s">
        <v>190</v>
      </c>
      <c r="F39" s="78"/>
      <c r="G39" s="65">
        <v>2</v>
      </c>
      <c r="H39" s="67"/>
      <c r="I39" s="178" t="s">
        <v>192</v>
      </c>
      <c r="J39" s="66"/>
      <c r="K39" s="66"/>
      <c r="L39" s="67"/>
      <c r="M39" s="65">
        <v>525547936</v>
      </c>
      <c r="N39" s="66"/>
      <c r="O39" s="67"/>
      <c r="P39" s="65">
        <v>122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7"/>
      <c r="B40" s="75"/>
      <c r="C40" s="129" t="s">
        <v>172</v>
      </c>
      <c r="D40" s="80"/>
      <c r="E40" s="130" t="s">
        <v>173</v>
      </c>
      <c r="F40" s="81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6">
        <v>9</v>
      </c>
      <c r="B41" s="74">
        <v>9</v>
      </c>
      <c r="C41" s="127" t="s">
        <v>182</v>
      </c>
      <c r="D41" s="77"/>
      <c r="E41" s="128" t="s">
        <v>191</v>
      </c>
      <c r="F41" s="78"/>
      <c r="G41" s="65">
        <v>3</v>
      </c>
      <c r="H41" s="67"/>
      <c r="I41" s="178" t="s">
        <v>193</v>
      </c>
      <c r="J41" s="66"/>
      <c r="K41" s="66"/>
      <c r="L41" s="67"/>
      <c r="M41" s="65">
        <v>525547929</v>
      </c>
      <c r="N41" s="66"/>
      <c r="O41" s="67"/>
      <c r="P41" s="65">
        <v>130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7"/>
      <c r="B42" s="75"/>
      <c r="C42" s="129" t="s">
        <v>174</v>
      </c>
      <c r="D42" s="80"/>
      <c r="E42" s="130" t="s">
        <v>176</v>
      </c>
      <c r="F42" s="81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6">
        <v>10</v>
      </c>
      <c r="B43" s="74"/>
      <c r="C43" s="76"/>
      <c r="D43" s="77"/>
      <c r="E43" s="77"/>
      <c r="F43" s="78"/>
      <c r="G43" s="65"/>
      <c r="H43" s="67"/>
      <c r="I43" s="65"/>
      <c r="J43" s="66"/>
      <c r="K43" s="66"/>
      <c r="L43" s="67"/>
      <c r="M43" s="65"/>
      <c r="N43" s="66"/>
      <c r="O43" s="67"/>
      <c r="P43" s="65"/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7"/>
      <c r="B44" s="75"/>
      <c r="C44" s="79"/>
      <c r="D44" s="80"/>
      <c r="E44" s="80"/>
      <c r="F44" s="81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6">
        <v>11</v>
      </c>
      <c r="B45" s="74"/>
      <c r="C45" s="76"/>
      <c r="D45" s="77"/>
      <c r="E45" s="77"/>
      <c r="F45" s="78"/>
      <c r="G45" s="65"/>
      <c r="H45" s="67"/>
      <c r="I45" s="65"/>
      <c r="J45" s="66"/>
      <c r="K45" s="66"/>
      <c r="L45" s="67"/>
      <c r="M45" s="65"/>
      <c r="N45" s="66"/>
      <c r="O45" s="67"/>
      <c r="P45" s="65"/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7"/>
      <c r="B46" s="75"/>
      <c r="C46" s="79"/>
      <c r="D46" s="80"/>
      <c r="E46" s="80"/>
      <c r="F46" s="81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6">
        <v>12</v>
      </c>
      <c r="B47" s="74"/>
      <c r="C47" s="76"/>
      <c r="D47" s="77"/>
      <c r="E47" s="77"/>
      <c r="F47" s="78"/>
      <c r="G47" s="65"/>
      <c r="H47" s="67"/>
      <c r="I47" s="65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68"/>
      <c r="B48" s="169"/>
      <c r="C48" s="170"/>
      <c r="D48" s="171"/>
      <c r="E48" s="171"/>
      <c r="F48" s="172"/>
      <c r="G48" s="154"/>
      <c r="H48" s="167"/>
      <c r="I48" s="154"/>
      <c r="J48" s="155"/>
      <c r="K48" s="155"/>
      <c r="L48" s="167"/>
      <c r="M48" s="154"/>
      <c r="N48" s="155"/>
      <c r="O48" s="167"/>
      <c r="P48" s="154"/>
      <c r="Q48" s="155"/>
      <c r="R48" s="155"/>
      <c r="S48" s="155"/>
      <c r="T48" s="15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4"/>
      <c r="C49" s="76"/>
      <c r="D49" s="77"/>
      <c r="E49" s="77"/>
      <c r="F49" s="78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3"/>
      <c r="B50" s="75"/>
      <c r="C50" s="79"/>
      <c r="D50" s="80"/>
      <c r="E50" s="80"/>
      <c r="F50" s="81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14</v>
      </c>
      <c r="B51" s="74"/>
      <c r="C51" s="76"/>
      <c r="D51" s="77"/>
      <c r="E51" s="77"/>
      <c r="F51" s="78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9" t="s">
        <v>102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9"/>
      <c r="U54" s="2"/>
      <c r="V54" s="144" t="s">
        <v>120</v>
      </c>
      <c r="W54" s="145"/>
      <c r="X54" s="145"/>
      <c r="Y54" s="145"/>
      <c r="Z54" s="145"/>
      <c r="AA54" s="145"/>
      <c r="AB54" s="145"/>
      <c r="AC54" s="145"/>
      <c r="AD54" s="145"/>
      <c r="AE54" s="145"/>
      <c r="AF54" s="146"/>
      <c r="AG54" s="147"/>
      <c r="AH54" s="147"/>
      <c r="AI54" s="147"/>
      <c r="AJ54" s="14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0" t="s">
        <v>203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"/>
      <c r="V55" s="56">
        <f>LEN(A55)</f>
        <v>27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abSelected="1" topLeftCell="A16" workbookViewId="0">
      <selection activeCell="C24" sqref="C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男女混合</v>
      </c>
      <c r="I5" s="9">
        <f>入力!Y25</f>
        <v>10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35007</v>
      </c>
      <c r="B7" s="13" t="str">
        <f>IF(入力!C3="","",入力!C3)</f>
        <v>鷹之台ジュニア</v>
      </c>
      <c r="C7" s="13" t="str">
        <f>IF(入力!C2="","",入力!C2)</f>
        <v/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大和田</v>
      </c>
      <c r="T7" s="13"/>
      <c r="U7" s="13">
        <f>IF(入力!C4="","",入力!C4)</f>
        <v>430267413</v>
      </c>
      <c r="V7" s="13">
        <f>IF(入力!C5="","",入力!C5)</f>
        <v>436570108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松戸</v>
      </c>
      <c r="D16" s="13" t="str">
        <f>IF(入力!E8="","",入力!E8)</f>
        <v>博英</v>
      </c>
      <c r="E16" s="13" t="str">
        <f>IF(入力!C7="","",入力!C7)</f>
        <v>マツド</v>
      </c>
      <c r="F16" s="13" t="str">
        <f>IF(入力!E7="","",入力!E7)</f>
        <v>ヒロヒデ</v>
      </c>
      <c r="G16" s="13">
        <f>IF(入力!G7="","",入力!G7)</f>
        <v>508737072</v>
      </c>
      <c r="H16" s="13">
        <f>IF(入力!J7="","",入力!J7)</f>
        <v>18520</v>
      </c>
      <c r="I16" s="13">
        <f>IF(入力!M7="","",入力!M7)</f>
        <v>439502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>千葉県千葉市宇那谷町２２４</v>
      </c>
      <c r="U16" s="13" t="str">
        <f>IF(入力!AL7="","",入力!AL7)</f>
        <v>090</v>
      </c>
      <c r="V16" s="13" t="str">
        <f>IF(入力!AK8="","",入力!AK8)</f>
        <v>9398</v>
      </c>
      <c r="W16" s="13" t="str">
        <f>IF(入力!AP8="","",入力!AP8)</f>
        <v>0925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組山</v>
      </c>
      <c r="D17" s="13" t="str">
        <f>IF(入力!E10="","",入力!E10)</f>
        <v>里美</v>
      </c>
      <c r="E17" s="13" t="str">
        <f>IF(入力!C9="","",入力!C9)</f>
        <v>クミヤマ</v>
      </c>
      <c r="F17" s="13" t="str">
        <f>IF(入力!E9="","",入力!E9)</f>
        <v>サトミ</v>
      </c>
      <c r="G17" s="13">
        <f>IF(入力!G9="","",入力!G9)</f>
        <v>501245810</v>
      </c>
      <c r="H17" s="13" t="str">
        <f>IF(入力!J9="","",入力!J9)</f>
        <v/>
      </c>
      <c r="I17" s="13">
        <f>IF(入力!M9="","",入力!M9)</f>
        <v>477629</v>
      </c>
      <c r="J17" s="13"/>
      <c r="K17" s="13"/>
      <c r="L17" s="13">
        <f>IF(入力!AT9="","",入力!AT9)</f>
        <v>34</v>
      </c>
      <c r="M17" s="13"/>
      <c r="N17" s="13"/>
      <c r="O17" s="13"/>
      <c r="P17" s="13"/>
      <c r="Q17" s="13"/>
      <c r="R17" s="13" t="str">
        <f>IF(入力!R9="","",入力!R9)</f>
        <v>２６２</v>
      </c>
      <c r="S17" s="13" t="str">
        <f>IF(入力!W9="","",入力!W9)</f>
        <v>0012</v>
      </c>
      <c r="T17" s="13" t="str">
        <f>IF(入力!P10="","",入力!P10)</f>
        <v>千葉県千葉市花見川区千種町１８－２</v>
      </c>
      <c r="U17" s="13" t="str">
        <f>IF(入力!AL9="","",入力!AL9)</f>
        <v>090</v>
      </c>
      <c r="V17" s="13" t="str">
        <f>IF(入力!AK10="","",入力!AK10)</f>
        <v>2525</v>
      </c>
      <c r="W17" s="13" t="str">
        <f>IF(入力!AP10="","",入力!AP10)</f>
        <v>3103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中田</v>
      </c>
      <c r="D20" s="13" t="str">
        <f>IF(入力!E12="","",入力!E12)</f>
        <v>かおり</v>
      </c>
      <c r="E20" s="13" t="str">
        <f>IF(入力!C11="","",入力!C11)</f>
        <v>ナカダ</v>
      </c>
      <c r="F20" s="13" t="str">
        <f>IF(入力!E11="","",入力!E11)</f>
        <v>カオリ</v>
      </c>
      <c r="G20" s="13">
        <f>IF(入力!G11="","",入力!G11)</f>
        <v>513316791</v>
      </c>
      <c r="H20" s="13" t="str">
        <f>IF(入力!J11="","",入力!J11)</f>
        <v/>
      </c>
      <c r="I20" s="13">
        <f>IF(入力!M11="","",入力!M11)</f>
        <v>460967</v>
      </c>
      <c r="J20" s="13"/>
      <c r="K20" s="13"/>
      <c r="L20" s="13">
        <f>IF(入力!AT11="","",入力!AT11)</f>
        <v>46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0012</v>
      </c>
      <c r="T20" s="13" t="str">
        <f>IF(入力!P12="","",入力!P12)</f>
        <v>千葉県千葉市花見川区千種町</v>
      </c>
      <c r="U20" s="13" t="str">
        <f>IF(入力!AL11="","",入力!AL11)</f>
        <v>090</v>
      </c>
      <c r="V20" s="13" t="str">
        <f>IF(入力!AK12="","",入力!AK12)</f>
        <v>6191</v>
      </c>
      <c r="W20" s="13" t="str">
        <f>IF(入力!AP12="","",入力!AP12)</f>
        <v>0826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組山</v>
      </c>
      <c r="D22" s="13" t="str">
        <f>IF(入力!E16="","",入力!E16)</f>
        <v>香寿美</v>
      </c>
      <c r="E22" s="13" t="str">
        <f>IF(入力!C15="","",入力!C15)</f>
        <v>クミヤマ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>080</v>
      </c>
      <c r="O22" s="13">
        <f>IF(入力!E21="","",入力!E21)</f>
        <v>5096</v>
      </c>
      <c r="P22" s="13">
        <f>IF(入力!G21="","",入力!G21)</f>
        <v>8380</v>
      </c>
      <c r="Q22" s="13"/>
      <c r="R22" s="13" t="str">
        <f>IF(入力!R15="","",入力!R15)</f>
        <v>262</v>
      </c>
      <c r="S22" s="13" t="str">
        <f>IF(入力!W15="","",入力!W15)</f>
        <v>0012</v>
      </c>
      <c r="T22" s="13" t="str">
        <f>IF(入力!P16="","",入力!P16)</f>
        <v>千葉県千葉市花見川区千種町１８－２</v>
      </c>
      <c r="U22" s="13" t="str">
        <f>IF(入力!AL15="","",入力!AL15)</f>
        <v>080</v>
      </c>
      <c r="V22" s="13" t="str">
        <f>IF(入力!AK16="","",入力!AK16)</f>
        <v>5096</v>
      </c>
      <c r="W22" s="13" t="str">
        <f>IF(入力!AP16="","",入力!AP16)</f>
        <v>8380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中田</v>
      </c>
      <c r="D23" s="13" t="str">
        <f>IF(入力!$E$14="","",入力!$E$14)</f>
        <v>葵</v>
      </c>
      <c r="E23" s="13" t="str">
        <f>IF(入力!$C$13="","",入力!$C$13)</f>
        <v>ナカダ</v>
      </c>
      <c r="F23" s="13" t="str">
        <f>IF(入力!$E$13="","",入力!$E$13)</f>
        <v>アオイ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組山</v>
      </c>
      <c r="D24" s="51" t="str">
        <f>VLOOKUP($B$51,$A$53:$F$352,4)</f>
        <v>海蘭</v>
      </c>
      <c r="E24" s="51" t="str">
        <f>VLOOKUP($B$51,$A$53:$F$352,5)</f>
        <v>クミヤマ</v>
      </c>
      <c r="F24" s="51" t="str">
        <f>VLOOKUP($B$51,$A$53:$F$352,6)</f>
        <v>ウラン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組山</v>
      </c>
      <c r="D53" s="13" t="str">
        <f>IF(入力!E26="","",入力!E26)</f>
        <v>海蘭</v>
      </c>
      <c r="E53" s="13" t="str">
        <f>IF(入力!C25="","",入力!C25)</f>
        <v>クミヤマ</v>
      </c>
      <c r="F53" s="13" t="str">
        <f>IF(入力!E25="","",入力!E25)</f>
        <v>ウラン</v>
      </c>
      <c r="G53" s="13">
        <f>IF(入力!M25="","",入力!M25)</f>
        <v>520001594</v>
      </c>
      <c r="H53" s="13" t="str">
        <f>IF(入力!I25="","",入力!I25)</f>
        <v>犢橋小学校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組山</v>
      </c>
      <c r="D54" s="13" t="str">
        <f>IF(入力!E28="","",入力!E28)</f>
        <v>ひなた</v>
      </c>
      <c r="E54" s="13" t="str">
        <f>IF(入力!C27="","",入力!C27)</f>
        <v>クミヤマ</v>
      </c>
      <c r="F54" s="13" t="str">
        <f>IF(入力!E27="","",入力!E27)</f>
        <v>ヒナタ</v>
      </c>
      <c r="G54" s="13">
        <f>IF(入力!M27="","",入力!M27)</f>
        <v>520001587</v>
      </c>
      <c r="H54" s="13" t="str">
        <f>IF(入力!I27="","",入力!I27)</f>
        <v>犢橋小学校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岡部</v>
      </c>
      <c r="D55" s="13" t="str">
        <f>IF(入力!E30="","",入力!E30)</f>
        <v>聖耶</v>
      </c>
      <c r="E55" s="13" t="str">
        <f>IF(入力!C29="","",入力!C29)</f>
        <v>オカベ</v>
      </c>
      <c r="F55" s="13" t="str">
        <f>IF(入力!E29="","",入力!E29)</f>
        <v>セイヤ</v>
      </c>
      <c r="G55" s="13">
        <f>IF(入力!M29="","",入力!M29)</f>
        <v>524153305</v>
      </c>
      <c r="H55" s="13" t="str">
        <f>IF(入力!I29="","",入力!I29)</f>
        <v>花見川小学校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竹田</v>
      </c>
      <c r="D56" s="13" t="str">
        <f>IF(入力!E32="","",入力!E32)</f>
        <v>鈴</v>
      </c>
      <c r="E56" s="13" t="str">
        <f>IF(入力!C31="","",入力!C31)</f>
        <v>タケダ</v>
      </c>
      <c r="F56" s="13" t="str">
        <f>IF(入力!E31="","",入力!E31)</f>
        <v>スズ</v>
      </c>
      <c r="G56" s="13">
        <f>IF(入力!M31="","",入力!M31)</f>
        <v>522268681</v>
      </c>
      <c r="H56" s="13" t="str">
        <f>IF(入力!I31="","",入力!I31)</f>
        <v>花見川小学校</v>
      </c>
      <c r="I56" s="13">
        <f>IF(入力!G31="","",入力!G31)</f>
        <v>4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保森</v>
      </c>
      <c r="D57" s="13" t="str">
        <f>IF(入力!E34="","",入力!E34)</f>
        <v>輝</v>
      </c>
      <c r="E57" s="13" t="str">
        <f>IF(入力!C33="","",入力!C33)</f>
        <v>ヤスモリ</v>
      </c>
      <c r="F57" s="13" t="str">
        <f>IF(入力!E33="","",入力!E33)</f>
        <v>ヒカル</v>
      </c>
      <c r="G57" s="13">
        <f>IF(入力!M33="","",入力!M33)</f>
        <v>524284429</v>
      </c>
      <c r="H57" s="13" t="str">
        <f>IF(入力!I33="","",入力!I33)</f>
        <v>犢橋小学校</v>
      </c>
      <c r="I57" s="13">
        <f>IF(入力!G33="","",入力!G33)</f>
        <v>6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細越澤</v>
      </c>
      <c r="D58" s="13" t="str">
        <f>IF(入力!E36="","",入力!E36)</f>
        <v>月華</v>
      </c>
      <c r="E58" s="13" t="str">
        <f>IF(入力!C35="","",入力!C35)</f>
        <v>ホソゴエザワ</v>
      </c>
      <c r="F58" s="13" t="str">
        <f>IF(入力!E35="","",入力!E35)</f>
        <v>ツキカ</v>
      </c>
      <c r="G58" s="13">
        <f>IF(入力!M35="","",入力!M35)</f>
        <v>524290079</v>
      </c>
      <c r="H58" s="13" t="str">
        <f>IF(入力!I35="","",入力!I35)</f>
        <v>勝田台南小学校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保森</v>
      </c>
      <c r="D59" s="13" t="str">
        <f>IF(入力!E38="","",入力!E38)</f>
        <v>那輝</v>
      </c>
      <c r="E59" s="13" t="str">
        <f>IF(入力!C37="","",入力!C37)</f>
        <v>ヤスモリ</v>
      </c>
      <c r="F59" s="13" t="str">
        <f>IF(入力!E37="","",入力!E37)</f>
        <v>ナギ</v>
      </c>
      <c r="G59" s="13">
        <f>IF(入力!M37="","",入力!M37)</f>
        <v>524719488</v>
      </c>
      <c r="H59" s="13" t="str">
        <f>IF(入力!I37="","",入力!I37)</f>
        <v>犢橋小学校</v>
      </c>
      <c r="I59" s="13">
        <f>IF(入力!G37="","",入力!G37)</f>
        <v>3</v>
      </c>
      <c r="J59" s="13">
        <f>IF(入力!P37="","",入力!P37)</f>
        <v>126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柊奈</v>
      </c>
      <c r="E60" s="13" t="str">
        <f>IF(入力!C39="","",入力!C39)</f>
        <v>スズキ</v>
      </c>
      <c r="F60" s="13" t="str">
        <f>IF(入力!E39="","",入力!E39)</f>
        <v>ヒイナ</v>
      </c>
      <c r="G60" s="13">
        <f>IF(入力!M39="","",入力!M39)</f>
        <v>525547936</v>
      </c>
      <c r="H60" s="13" t="str">
        <f>IF(入力!I39="","",入力!I39)</f>
        <v>犢橋小学校</v>
      </c>
      <c r="I60" s="13">
        <f>IF(入力!G39="","",入力!G39)</f>
        <v>2</v>
      </c>
      <c r="J60" s="13">
        <f>IF(入力!P39="","",入力!P39)</f>
        <v>122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落合</v>
      </c>
      <c r="D61" s="13" t="str">
        <f>IF(入力!E42="","",入力!E42)</f>
        <v>彩晴</v>
      </c>
      <c r="E61" s="13" t="str">
        <f>IF(入力!C41="","",入力!C41)</f>
        <v>オチアイ</v>
      </c>
      <c r="F61" s="13" t="str">
        <f>IF(入力!E41="","",入力!E41)</f>
        <v>イロハ</v>
      </c>
      <c r="G61" s="13">
        <f>IF(入力!M41="","",入力!M41)</f>
        <v>525547929</v>
      </c>
      <c r="H61" s="13" t="str">
        <f>IF(入力!I41="","",入力!I41)</f>
        <v>柏井小学校</v>
      </c>
      <c r="I61" s="13">
        <f>IF(入力!G41="","",入力!G41)</f>
        <v>3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香寿美 組山</cp:lastModifiedBy>
  <cp:lastPrinted>2016-05-09T15:17:35Z</cp:lastPrinted>
  <dcterms:created xsi:type="dcterms:W3CDTF">2014-04-05T09:56:00Z</dcterms:created>
  <dcterms:modified xsi:type="dcterms:W3CDTF">2025-05-21T05:45:12Z</dcterms:modified>
</cp:coreProperties>
</file>