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b68b13f54bea3d7/デスクトップ/香寿美/鷹の台ジュニア/"/>
    </mc:Choice>
  </mc:AlternateContent>
  <xr:revisionPtr revIDLastSave="49" documentId="8_{799634D1-617D-403C-AD7A-C9BA1D27D50D}" xr6:coauthVersionLast="47" xr6:coauthVersionMax="47" xr10:uidLastSave="{2EE8E53E-A50C-41AD-80B3-D7A76ED1095E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420" yWindow="0" windowWidth="184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D24" i="7" l="1"/>
  <c r="C24" i="7"/>
</calcChain>
</file>

<file path=xl/sharedStrings.xml><?xml version="1.0" encoding="utf-8"?>
<sst xmlns="http://schemas.openxmlformats.org/spreadsheetml/2006/main" count="260" uniqueCount="192">
  <si>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</si>
  <si>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</si>
  <si>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</si>
  <si>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</si>
  <si>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</si>
  <si>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</si>
  <si>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</si>
  <si>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</si>
  <si>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</si>
  <si>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</si>
  <si>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</si>
  <si>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</si>
  <si>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</si>
  <si>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</si>
  <si>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</si>
  <si>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</si>
  <si>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</si>
  <si>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</si>
  <si>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</si>
  <si>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</si>
  <si>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</si>
  <si>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</si>
  <si>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</si>
  <si>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</si>
  <si>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</si>
  <si>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</si>
  <si>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</si>
  <si>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</si>
  <si>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</si>
  <si>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</si>
  <si>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</si>
  <si>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</si>
  <si>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</si>
  <si>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</si>
  <si>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</si>
  <si>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</si>
  <si>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</si>
  <si>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</si>
  <si>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</si>
  <si>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</si>
  <si>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</si>
  <si>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</si>
  <si>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</si>
  <si>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</si>
  <si>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</si>
  <si>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</si>
  <si>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</si>
  <si>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</si>
  <si>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</si>
  <si>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</si>
  <si>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</si>
  <si>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</si>
  <si>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</si>
  <si>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</si>
  <si>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</si>
  <si>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</si>
  <si>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</si>
  <si>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</si>
  <si>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</si>
  <si>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</si>
  <si>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</si>
  <si>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</si>
  <si>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</si>
  <si>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</si>
  <si>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</si>
  <si>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</si>
  <si>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</si>
  <si>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</si>
  <si>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</si>
  <si>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</si>
  <si>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</si>
  <si>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</si>
  <si>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</si>
  <si>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</si>
  <si>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</si>
  <si>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</si>
  <si>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</si>
  <si>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</si>
  <si>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</si>
  <si>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</si>
  <si>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</si>
  <si>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</si>
  <si>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</si>
  <si>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</si>
  <si>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</si>
  <si>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</si>
  <si>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</si>
  <si>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</si>
  <si>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</si>
  <si>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</si>
  <si>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</si>
  <si>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</si>
  <si>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</si>
  <si>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</si>
  <si>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</si>
  <si>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</si>
  <si>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</si>
  <si>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</si>
  <si>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</si>
  <si>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</si>
  <si>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</si>
  <si>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</si>
  <si>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</si>
  <si>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</si>
  <si>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</si>
  <si>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</si>
  <si>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</si>
  <si>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</si>
  <si>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</si>
  <si>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</si>
  <si>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</si>
  <si>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</si>
  <si>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</si>
  <si>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</si>
  <si>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</si>
  <si>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</si>
  <si>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</si>
  <si>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</si>
  <si>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</si>
  <si>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</si>
  <si>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</si>
  <si>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</si>
  <si>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</si>
  <si>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</si>
  <si>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</si>
  <si>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</si>
  <si>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</si>
  <si>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</si>
  <si>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</si>
  <si>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</si>
  <si>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</si>
  <si>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</si>
  <si>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鷹之台ジュニア</t>
    <rPh sb="0" eb="1">
      <t>タカ</t>
    </rPh>
    <rPh sb="1" eb="2">
      <t>ノ</t>
    </rPh>
    <rPh sb="2" eb="3">
      <t>ダイ</t>
    </rPh>
    <phoneticPr fontId="2"/>
  </si>
  <si>
    <t>千葉市</t>
    <rPh sb="0" eb="3">
      <t>チバシ</t>
    </rPh>
    <phoneticPr fontId="2"/>
  </si>
  <si>
    <t>京成</t>
    <rPh sb="0" eb="2">
      <t>ケイセイ</t>
    </rPh>
    <phoneticPr fontId="2"/>
  </si>
  <si>
    <t>大和田</t>
    <rPh sb="0" eb="3">
      <t>オオワダ</t>
    </rPh>
    <phoneticPr fontId="2"/>
  </si>
  <si>
    <t>松戸</t>
    <rPh sb="0" eb="2">
      <t>マツド</t>
    </rPh>
    <phoneticPr fontId="2"/>
  </si>
  <si>
    <t>博英</t>
    <rPh sb="0" eb="2">
      <t>ヒロヒデ</t>
    </rPh>
    <phoneticPr fontId="2"/>
  </si>
  <si>
    <t>マツド</t>
    <phoneticPr fontId="2"/>
  </si>
  <si>
    <t>ヒロヒデ</t>
    <phoneticPr fontId="2"/>
  </si>
  <si>
    <t>262</t>
    <phoneticPr fontId="2"/>
  </si>
  <si>
    <t>千葉県千葉市花見川区宇那谷町224</t>
    <rPh sb="0" eb="3">
      <t>チバケン</t>
    </rPh>
    <rPh sb="3" eb="6">
      <t>チバシ</t>
    </rPh>
    <rPh sb="6" eb="10">
      <t>ハナミガワク</t>
    </rPh>
    <rPh sb="10" eb="13">
      <t>ウナヤ</t>
    </rPh>
    <rPh sb="13" eb="14">
      <t>チョウ</t>
    </rPh>
    <phoneticPr fontId="2"/>
  </si>
  <si>
    <t>090</t>
    <phoneticPr fontId="2"/>
  </si>
  <si>
    <t>9338</t>
    <phoneticPr fontId="2"/>
  </si>
  <si>
    <t>0925</t>
    <phoneticPr fontId="2"/>
  </si>
  <si>
    <t>中田</t>
    <rPh sb="0" eb="2">
      <t>ナカダ</t>
    </rPh>
    <phoneticPr fontId="2"/>
  </si>
  <si>
    <t>かおり</t>
    <phoneticPr fontId="2"/>
  </si>
  <si>
    <t>ナカダ</t>
    <phoneticPr fontId="2"/>
  </si>
  <si>
    <t>0012</t>
    <phoneticPr fontId="2"/>
  </si>
  <si>
    <t>6191</t>
    <phoneticPr fontId="2"/>
  </si>
  <si>
    <t>0826</t>
    <phoneticPr fontId="2"/>
  </si>
  <si>
    <t>千葉県千葉市花見川区千種町107-29</t>
    <rPh sb="0" eb="3">
      <t>チバケン</t>
    </rPh>
    <rPh sb="3" eb="6">
      <t>チバシ</t>
    </rPh>
    <rPh sb="6" eb="10">
      <t>ハナミガワク</t>
    </rPh>
    <rPh sb="10" eb="13">
      <t>チグサチョウ</t>
    </rPh>
    <phoneticPr fontId="2"/>
  </si>
  <si>
    <t>0003</t>
    <phoneticPr fontId="2"/>
  </si>
  <si>
    <t>組山</t>
    <rPh sb="0" eb="2">
      <t>クミヤマ</t>
    </rPh>
    <phoneticPr fontId="2"/>
  </si>
  <si>
    <t>里美</t>
    <rPh sb="0" eb="2">
      <t>サトミ</t>
    </rPh>
    <phoneticPr fontId="2"/>
  </si>
  <si>
    <t>クミヤマ</t>
    <phoneticPr fontId="2"/>
  </si>
  <si>
    <t>カオリ</t>
    <phoneticPr fontId="2"/>
  </si>
  <si>
    <t>サトミ</t>
    <phoneticPr fontId="2"/>
  </si>
  <si>
    <t>2525</t>
    <phoneticPr fontId="2"/>
  </si>
  <si>
    <t>3103</t>
    <phoneticPr fontId="2"/>
  </si>
  <si>
    <t>葵</t>
    <rPh sb="0" eb="1">
      <t>アオイ</t>
    </rPh>
    <phoneticPr fontId="2"/>
  </si>
  <si>
    <t>アオイ</t>
    <phoneticPr fontId="2"/>
  </si>
  <si>
    <t>香寿美</t>
    <rPh sb="0" eb="1">
      <t>カ</t>
    </rPh>
    <rPh sb="1" eb="2">
      <t>コトブキ</t>
    </rPh>
    <rPh sb="2" eb="3">
      <t>ミ</t>
    </rPh>
    <phoneticPr fontId="2"/>
  </si>
  <si>
    <t>カズミ</t>
    <phoneticPr fontId="2"/>
  </si>
  <si>
    <t>千葉県千葉市花見川区千種町１８－２</t>
    <rPh sb="0" eb="13">
      <t>チバケンチバシハナミガワクチグサチョウ</t>
    </rPh>
    <phoneticPr fontId="2"/>
  </si>
  <si>
    <t>080</t>
    <phoneticPr fontId="2"/>
  </si>
  <si>
    <t>5096</t>
    <phoneticPr fontId="2"/>
  </si>
  <si>
    <t>8380</t>
    <phoneticPr fontId="2"/>
  </si>
  <si>
    <t>海蘭</t>
    <rPh sb="0" eb="2">
      <t>ウミラン</t>
    </rPh>
    <phoneticPr fontId="2"/>
  </si>
  <si>
    <t>ひなた</t>
    <phoneticPr fontId="2"/>
  </si>
  <si>
    <t>岡部</t>
    <rPh sb="0" eb="2">
      <t>オカベ</t>
    </rPh>
    <phoneticPr fontId="2"/>
  </si>
  <si>
    <t>聖耶</t>
    <rPh sb="0" eb="1">
      <t>セイ</t>
    </rPh>
    <rPh sb="1" eb="2">
      <t>ヤ</t>
    </rPh>
    <phoneticPr fontId="2"/>
  </si>
  <si>
    <t>保森</t>
    <rPh sb="0" eb="2">
      <t>ヤスモリ</t>
    </rPh>
    <phoneticPr fontId="2"/>
  </si>
  <si>
    <t>輝</t>
    <rPh sb="0" eb="1">
      <t>ヒカル</t>
    </rPh>
    <phoneticPr fontId="2"/>
  </si>
  <si>
    <t>細越澤</t>
    <rPh sb="0" eb="3">
      <t>ホソゴエサワ</t>
    </rPh>
    <phoneticPr fontId="2"/>
  </si>
  <si>
    <t>月華</t>
    <rPh sb="0" eb="1">
      <t>ツキ</t>
    </rPh>
    <rPh sb="1" eb="2">
      <t>ハナ</t>
    </rPh>
    <phoneticPr fontId="2"/>
  </si>
  <si>
    <t>竹田</t>
    <rPh sb="0" eb="2">
      <t>タケダ</t>
    </rPh>
    <phoneticPr fontId="2"/>
  </si>
  <si>
    <t>鈴</t>
    <rPh sb="0" eb="1">
      <t>スズ</t>
    </rPh>
    <phoneticPr fontId="2"/>
  </si>
  <si>
    <t>那輝</t>
    <rPh sb="0" eb="1">
      <t>ナ</t>
    </rPh>
    <rPh sb="1" eb="2">
      <t>ヒカル</t>
    </rPh>
    <phoneticPr fontId="2"/>
  </si>
  <si>
    <t>落合</t>
    <rPh sb="0" eb="2">
      <t>オチアイ</t>
    </rPh>
    <phoneticPr fontId="2"/>
  </si>
  <si>
    <t>彩晴</t>
    <rPh sb="0" eb="1">
      <t>イロ</t>
    </rPh>
    <rPh sb="1" eb="2">
      <t>ハ</t>
    </rPh>
    <phoneticPr fontId="2"/>
  </si>
  <si>
    <t>鈴木</t>
    <rPh sb="0" eb="2">
      <t>スズキ</t>
    </rPh>
    <phoneticPr fontId="2"/>
  </si>
  <si>
    <t>柊奈</t>
    <rPh sb="0" eb="1">
      <t>ヒイラギ</t>
    </rPh>
    <rPh sb="1" eb="2">
      <t>ナ</t>
    </rPh>
    <phoneticPr fontId="2"/>
  </si>
  <si>
    <t>望</t>
    <rPh sb="0" eb="1">
      <t>ノゾミ</t>
    </rPh>
    <phoneticPr fontId="2"/>
  </si>
  <si>
    <t>犢橋小学校</t>
    <rPh sb="0" eb="2">
      <t>コテハシ</t>
    </rPh>
    <rPh sb="2" eb="5">
      <t>ショウガッコウ</t>
    </rPh>
    <phoneticPr fontId="2"/>
  </si>
  <si>
    <t>花見川小学校</t>
    <rPh sb="0" eb="3">
      <t>ハナミガワ</t>
    </rPh>
    <rPh sb="3" eb="6">
      <t>ショウガッコウ</t>
    </rPh>
    <phoneticPr fontId="2"/>
  </si>
  <si>
    <t>柏井小学校</t>
    <rPh sb="0" eb="2">
      <t>カシワイ</t>
    </rPh>
    <rPh sb="2" eb="5">
      <t>ショウガッコウ</t>
    </rPh>
    <phoneticPr fontId="2"/>
  </si>
  <si>
    <t>勝田台南小学校</t>
    <rPh sb="0" eb="3">
      <t>カツタダイ</t>
    </rPh>
    <rPh sb="3" eb="4">
      <t>ミナミ</t>
    </rPh>
    <rPh sb="4" eb="7">
      <t>ショウガッコウ</t>
    </rPh>
    <phoneticPr fontId="2"/>
  </si>
  <si>
    <t>①</t>
    <phoneticPr fontId="2"/>
  </si>
  <si>
    <t>今年度は、鷹之台Jｒ初めての混合チームでの参加です。学年バラバラなチームですが心を一つにして粘り強くボールを繋ぎます。
『山椒は小粒でもぴりりと辛い！』元気いっぱい頑張ります！！</t>
    <rPh sb="0" eb="3">
      <t>コンネンド</t>
    </rPh>
    <rPh sb="5" eb="6">
      <t>タカ</t>
    </rPh>
    <rPh sb="6" eb="7">
      <t>ノ</t>
    </rPh>
    <rPh sb="7" eb="8">
      <t>ダイ</t>
    </rPh>
    <rPh sb="10" eb="11">
      <t>ハジ</t>
    </rPh>
    <rPh sb="14" eb="16">
      <t>コンゴウ</t>
    </rPh>
    <rPh sb="21" eb="23">
      <t>サンカ</t>
    </rPh>
    <rPh sb="26" eb="28">
      <t>ガクネン</t>
    </rPh>
    <rPh sb="39" eb="40">
      <t>ココロ</t>
    </rPh>
    <rPh sb="41" eb="42">
      <t>ヒト</t>
    </rPh>
    <rPh sb="46" eb="47">
      <t>ネバ</t>
    </rPh>
    <rPh sb="48" eb="49">
      <t>ツヨ</t>
    </rPh>
    <rPh sb="54" eb="55">
      <t>ツナ</t>
    </rPh>
    <rPh sb="61" eb="63">
      <t>サンショウ</t>
    </rPh>
    <rPh sb="64" eb="66">
      <t>コツブ</t>
    </rPh>
    <rPh sb="72" eb="73">
      <t>カラ</t>
    </rPh>
    <rPh sb="76" eb="78">
      <t>ゲンキ</t>
    </rPh>
    <rPh sb="82" eb="84">
      <t>ガンバ</t>
    </rPh>
    <phoneticPr fontId="2"/>
  </si>
  <si>
    <t>ウラン</t>
    <phoneticPr fontId="2"/>
  </si>
  <si>
    <r>
      <t>千葉県千葉市花見川区千種町</t>
    </r>
    <r>
      <rPr>
        <sz val="10"/>
        <color rgb="FF000000"/>
        <rFont val="游ゴシック"/>
        <family val="1"/>
        <charset val="128"/>
      </rPr>
      <t>18-2</t>
    </r>
    <rPh sb="0" eb="3">
      <t>チバケン</t>
    </rPh>
    <rPh sb="3" eb="6">
      <t>チバシ</t>
    </rPh>
    <rPh sb="6" eb="10">
      <t>ハナミガワク</t>
    </rPh>
    <rPh sb="10" eb="13">
      <t>チグサチョウ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</si>
</sst>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0" zoomScaleNormal="100" zoomScaleSheetLayoutView="100" workbookViewId="0">
      <selection activeCell="A55" sqref="A55:T5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91" t="s">
        <v>121</v>
      </c>
      <c r="B2" s="192"/>
      <c r="C2" s="193"/>
      <c r="D2" s="194"/>
      <c r="E2" s="194"/>
      <c r="F2" s="194"/>
      <c r="G2" s="194"/>
      <c r="H2" s="194"/>
      <c r="I2" s="195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9" t="s">
        <v>101</v>
      </c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132</v>
      </c>
      <c r="D3" s="199"/>
      <c r="E3" s="199"/>
      <c r="F3" s="199"/>
      <c r="G3" s="199"/>
      <c r="H3" s="199"/>
      <c r="I3" s="200"/>
      <c r="J3" s="59" t="s">
        <v>93</v>
      </c>
      <c r="K3" s="60"/>
      <c r="L3" s="60"/>
      <c r="M3" s="60"/>
      <c r="N3" s="60"/>
      <c r="O3" s="61"/>
      <c r="P3" s="187" t="s">
        <v>133</v>
      </c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>
        <v>430267413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>
        <v>436570108</v>
      </c>
      <c r="D5" s="73"/>
      <c r="E5" s="73"/>
      <c r="F5" s="73"/>
      <c r="G5" s="73"/>
      <c r="H5" s="73"/>
      <c r="I5" s="74"/>
      <c r="J5" s="123">
        <v>35007</v>
      </c>
      <c r="K5" s="123"/>
      <c r="L5" s="123"/>
      <c r="M5" s="123"/>
      <c r="N5" s="123"/>
      <c r="O5" s="123"/>
      <c r="P5" s="176" t="s">
        <v>134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135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6" t="s">
        <v>107</v>
      </c>
      <c r="D6" s="207"/>
      <c r="E6" s="181" t="s">
        <v>108</v>
      </c>
      <c r="F6" s="18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5" t="s">
        <v>95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96</v>
      </c>
      <c r="AL6" s="186"/>
      <c r="AM6" s="186"/>
      <c r="AN6" s="186"/>
      <c r="AO6" s="186"/>
      <c r="AP6" s="186"/>
      <c r="AQ6" s="186"/>
      <c r="AR6" s="186"/>
      <c r="AS6" s="186"/>
      <c r="AT6" s="34" t="s">
        <v>124</v>
      </c>
    </row>
    <row r="7" spans="1:51" ht="13.5" customHeight="1">
      <c r="A7" s="75"/>
      <c r="B7" s="76"/>
      <c r="C7" s="136" t="s">
        <v>138</v>
      </c>
      <c r="D7" s="113"/>
      <c r="E7" s="88" t="s">
        <v>139</v>
      </c>
      <c r="F7" s="89"/>
      <c r="G7" s="68">
        <v>508737072</v>
      </c>
      <c r="H7" s="68"/>
      <c r="I7" s="68"/>
      <c r="J7" s="68">
        <v>18520</v>
      </c>
      <c r="K7" s="68"/>
      <c r="L7" s="68"/>
      <c r="M7" s="68">
        <v>439502</v>
      </c>
      <c r="N7" s="68"/>
      <c r="O7" s="68"/>
      <c r="P7" s="65" t="s">
        <v>7</v>
      </c>
      <c r="Q7" s="66"/>
      <c r="R7" s="85" t="s">
        <v>140</v>
      </c>
      <c r="S7" s="86"/>
      <c r="T7" s="86"/>
      <c r="U7" s="86"/>
      <c r="V7" s="27" t="s">
        <v>8</v>
      </c>
      <c r="W7" s="83" t="s">
        <v>152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142</v>
      </c>
      <c r="AM7" s="125"/>
      <c r="AN7" s="125"/>
      <c r="AO7" s="125"/>
      <c r="AP7" s="125"/>
      <c r="AQ7" s="125"/>
      <c r="AR7" s="125"/>
      <c r="AS7" s="36" t="s">
        <v>10</v>
      </c>
      <c r="AT7" s="214">
        <v>62</v>
      </c>
    </row>
    <row r="8" spans="1:51" ht="18" customHeight="1">
      <c r="A8" s="75"/>
      <c r="B8" s="76"/>
      <c r="C8" s="115" t="s">
        <v>136</v>
      </c>
      <c r="D8" s="116"/>
      <c r="E8" s="117" t="s">
        <v>137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141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143</v>
      </c>
      <c r="AL8" s="129"/>
      <c r="AM8" s="129"/>
      <c r="AN8" s="129"/>
      <c r="AO8" s="37" t="s">
        <v>11</v>
      </c>
      <c r="AP8" s="130" t="s">
        <v>144</v>
      </c>
      <c r="AQ8" s="129"/>
      <c r="AR8" s="129"/>
      <c r="AS8" s="131"/>
      <c r="AT8" s="214"/>
    </row>
    <row r="9" spans="1:51" ht="14.5" customHeight="1">
      <c r="A9" s="75" t="s">
        <v>82</v>
      </c>
      <c r="B9" s="76"/>
      <c r="C9" s="136" t="s">
        <v>155</v>
      </c>
      <c r="D9" s="113"/>
      <c r="E9" s="88" t="s">
        <v>157</v>
      </c>
      <c r="F9" s="89"/>
      <c r="G9" s="68">
        <v>501245810</v>
      </c>
      <c r="H9" s="68"/>
      <c r="I9" s="68"/>
      <c r="J9" s="68"/>
      <c r="K9" s="68"/>
      <c r="L9" s="68"/>
      <c r="M9" s="68">
        <v>477629</v>
      </c>
      <c r="N9" s="68"/>
      <c r="O9" s="68"/>
      <c r="P9" s="65" t="s">
        <v>7</v>
      </c>
      <c r="Q9" s="66"/>
      <c r="R9" s="85" t="s">
        <v>140</v>
      </c>
      <c r="S9" s="86"/>
      <c r="T9" s="86"/>
      <c r="U9" s="86"/>
      <c r="V9" s="27" t="s">
        <v>8</v>
      </c>
      <c r="W9" s="83" t="s">
        <v>148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142</v>
      </c>
      <c r="AM9" s="125"/>
      <c r="AN9" s="125"/>
      <c r="AO9" s="125"/>
      <c r="AP9" s="125"/>
      <c r="AQ9" s="125"/>
      <c r="AR9" s="125"/>
      <c r="AS9" s="36" t="s">
        <v>126</v>
      </c>
      <c r="AT9" s="215">
        <v>35</v>
      </c>
    </row>
    <row r="10" spans="1:51" ht="18" customHeight="1">
      <c r="A10" s="75"/>
      <c r="B10" s="76"/>
      <c r="C10" s="115" t="s">
        <v>153</v>
      </c>
      <c r="D10" s="116"/>
      <c r="E10" s="117" t="s">
        <v>154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83" t="s">
        <v>191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4"/>
      <c r="AK10" s="128" t="s">
        <v>158</v>
      </c>
      <c r="AL10" s="129"/>
      <c r="AM10" s="129"/>
      <c r="AN10" s="129"/>
      <c r="AO10" s="37" t="s">
        <v>127</v>
      </c>
      <c r="AP10" s="130" t="s">
        <v>159</v>
      </c>
      <c r="AQ10" s="129"/>
      <c r="AR10" s="129"/>
      <c r="AS10" s="131"/>
      <c r="AT10" s="215"/>
    </row>
    <row r="11" spans="1:51" ht="14.5" customHeight="1">
      <c r="A11" s="75" t="s">
        <v>83</v>
      </c>
      <c r="B11" s="76"/>
      <c r="C11" s="136" t="s">
        <v>147</v>
      </c>
      <c r="D11" s="113"/>
      <c r="E11" s="88" t="s">
        <v>156</v>
      </c>
      <c r="F11" s="89"/>
      <c r="G11" s="68">
        <v>513316791</v>
      </c>
      <c r="H11" s="68"/>
      <c r="I11" s="68"/>
      <c r="J11" s="68"/>
      <c r="K11" s="68"/>
      <c r="L11" s="68"/>
      <c r="M11" s="68">
        <v>460967</v>
      </c>
      <c r="N11" s="68"/>
      <c r="O11" s="68"/>
      <c r="P11" s="65" t="s">
        <v>7</v>
      </c>
      <c r="Q11" s="66"/>
      <c r="R11" s="85" t="s">
        <v>140</v>
      </c>
      <c r="S11" s="86"/>
      <c r="T11" s="86"/>
      <c r="U11" s="86"/>
      <c r="V11" s="27" t="s">
        <v>8</v>
      </c>
      <c r="W11" s="83" t="s">
        <v>148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142</v>
      </c>
      <c r="AM11" s="125"/>
      <c r="AN11" s="125"/>
      <c r="AO11" s="125"/>
      <c r="AP11" s="125"/>
      <c r="AQ11" s="125"/>
      <c r="AR11" s="125"/>
      <c r="AS11" s="36" t="s">
        <v>126</v>
      </c>
      <c r="AT11" s="215">
        <v>47</v>
      </c>
    </row>
    <row r="12" spans="1:51" ht="18" customHeight="1">
      <c r="A12" s="75"/>
      <c r="B12" s="76"/>
      <c r="C12" s="115" t="s">
        <v>145</v>
      </c>
      <c r="D12" s="116"/>
      <c r="E12" s="117" t="s">
        <v>146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83" t="s">
        <v>151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4"/>
      <c r="AK12" s="128" t="s">
        <v>149</v>
      </c>
      <c r="AL12" s="129"/>
      <c r="AM12" s="129"/>
      <c r="AN12" s="129"/>
      <c r="AO12" s="37" t="s">
        <v>127</v>
      </c>
      <c r="AP12" s="130" t="s">
        <v>150</v>
      </c>
      <c r="AQ12" s="129"/>
      <c r="AR12" s="129"/>
      <c r="AS12" s="131"/>
      <c r="AT12" s="215"/>
    </row>
    <row r="13" spans="1:51" ht="15" customHeight="1">
      <c r="A13" s="75" t="s">
        <v>84</v>
      </c>
      <c r="B13" s="76"/>
      <c r="C13" s="136" t="s">
        <v>147</v>
      </c>
      <c r="D13" s="113"/>
      <c r="E13" s="88" t="s">
        <v>161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216"/>
    </row>
    <row r="14" spans="1:51" ht="18" customHeight="1">
      <c r="A14" s="75"/>
      <c r="B14" s="76"/>
      <c r="C14" s="115" t="s">
        <v>145</v>
      </c>
      <c r="D14" s="116"/>
      <c r="E14" s="117" t="s">
        <v>160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216"/>
    </row>
    <row r="15" spans="1:51" ht="15" customHeight="1">
      <c r="A15" s="122" t="s">
        <v>98</v>
      </c>
      <c r="B15" s="76"/>
      <c r="C15" s="136" t="s">
        <v>155</v>
      </c>
      <c r="D15" s="113"/>
      <c r="E15" s="88" t="s">
        <v>163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140</v>
      </c>
      <c r="S15" s="86"/>
      <c r="T15" s="86"/>
      <c r="U15" s="86"/>
      <c r="V15" s="27" t="s">
        <v>8</v>
      </c>
      <c r="W15" s="83" t="s">
        <v>148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165</v>
      </c>
      <c r="AM15" s="125"/>
      <c r="AN15" s="125"/>
      <c r="AO15" s="125"/>
      <c r="AP15" s="125"/>
      <c r="AQ15" s="125"/>
      <c r="AR15" s="125"/>
      <c r="AS15" s="36" t="s">
        <v>126</v>
      </c>
      <c r="AT15" s="215">
        <v>40</v>
      </c>
    </row>
    <row r="16" spans="1:51" ht="18" customHeight="1">
      <c r="A16" s="75"/>
      <c r="B16" s="76"/>
      <c r="C16" s="115" t="s">
        <v>153</v>
      </c>
      <c r="D16" s="116"/>
      <c r="E16" s="117" t="s">
        <v>162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164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4"/>
      <c r="AK16" s="128" t="s">
        <v>166</v>
      </c>
      <c r="AL16" s="129"/>
      <c r="AM16" s="129"/>
      <c r="AN16" s="129"/>
      <c r="AO16" s="37" t="s">
        <v>127</v>
      </c>
      <c r="AP16" s="130" t="s">
        <v>167</v>
      </c>
      <c r="AQ16" s="129"/>
      <c r="AR16" s="129"/>
      <c r="AS16" s="131"/>
      <c r="AT16" s="215"/>
    </row>
    <row r="17" spans="1:46">
      <c r="A17" s="75" t="s">
        <v>0</v>
      </c>
      <c r="B17" s="76"/>
      <c r="C17" s="137" t="str">
        <f>IF(P16="","",P16)</f>
        <v>千葉県千葉市花見川区千種町１８－２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37" t="str">
        <f>IF(AL15="","",AL15&amp;"-"&amp;AK16&amp;"-"&amp;AP16)</f>
        <v>080-5096-8380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189" t="s">
        <v>99</v>
      </c>
      <c r="Q23" s="119"/>
      <c r="R23" s="119"/>
      <c r="S23" s="119"/>
      <c r="T23" s="14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1"/>
      <c r="B24" s="76"/>
      <c r="C24" s="147" t="s">
        <v>103</v>
      </c>
      <c r="D24" s="148"/>
      <c r="E24" s="149" t="s">
        <v>104</v>
      </c>
      <c r="F24" s="15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5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8">
        <v>1</v>
      </c>
      <c r="B25" s="135" t="s">
        <v>188</v>
      </c>
      <c r="C25" s="112"/>
      <c r="D25" s="113"/>
      <c r="E25" s="113"/>
      <c r="F25" s="89"/>
      <c r="G25" s="99">
        <v>6</v>
      </c>
      <c r="H25" s="95"/>
      <c r="I25" s="93" t="s">
        <v>184</v>
      </c>
      <c r="J25" s="94"/>
      <c r="K25" s="94"/>
      <c r="L25" s="95"/>
      <c r="M25" s="99">
        <v>520001594</v>
      </c>
      <c r="N25" s="94"/>
      <c r="O25" s="95"/>
      <c r="P25" s="99">
        <v>150</v>
      </c>
      <c r="Q25" s="94"/>
      <c r="R25" s="94"/>
      <c r="S25" s="94"/>
      <c r="T25" s="100"/>
      <c r="U25" s="1"/>
      <c r="V25" s="1"/>
      <c r="W25" s="1"/>
      <c r="X25" s="1"/>
      <c r="Y25" s="102">
        <v>11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9"/>
      <c r="B26" s="111"/>
      <c r="C26" s="115" t="s">
        <v>153</v>
      </c>
      <c r="D26" s="116"/>
      <c r="E26" s="117" t="s">
        <v>168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8">
        <v>2</v>
      </c>
      <c r="B27" s="110">
        <v>2</v>
      </c>
      <c r="C27" s="112"/>
      <c r="D27" s="113"/>
      <c r="E27" s="113"/>
      <c r="F27" s="89"/>
      <c r="G27" s="99">
        <v>6</v>
      </c>
      <c r="H27" s="95"/>
      <c r="I27" s="93" t="s">
        <v>184</v>
      </c>
      <c r="J27" s="94"/>
      <c r="K27" s="94"/>
      <c r="L27" s="95"/>
      <c r="M27" s="99">
        <v>520001587</v>
      </c>
      <c r="N27" s="94"/>
      <c r="O27" s="95"/>
      <c r="P27" s="99">
        <v>160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9"/>
      <c r="B28" s="111"/>
      <c r="C28" s="115" t="s">
        <v>153</v>
      </c>
      <c r="D28" s="116"/>
      <c r="E28" s="117" t="s">
        <v>169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8">
        <v>3</v>
      </c>
      <c r="B29" s="110">
        <v>3</v>
      </c>
      <c r="C29" s="112"/>
      <c r="D29" s="113"/>
      <c r="E29" s="113"/>
      <c r="F29" s="89"/>
      <c r="G29" s="99">
        <v>6</v>
      </c>
      <c r="H29" s="95"/>
      <c r="I29" s="93" t="s">
        <v>185</v>
      </c>
      <c r="J29" s="94"/>
      <c r="K29" s="94"/>
      <c r="L29" s="95"/>
      <c r="M29" s="99">
        <v>524153305</v>
      </c>
      <c r="N29" s="94"/>
      <c r="O29" s="95"/>
      <c r="P29" s="99">
        <v>161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9"/>
      <c r="B30" s="111"/>
      <c r="C30" s="115" t="s">
        <v>170</v>
      </c>
      <c r="D30" s="116"/>
      <c r="E30" s="117" t="s">
        <v>171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8">
        <v>4</v>
      </c>
      <c r="B31" s="110">
        <v>4</v>
      </c>
      <c r="C31" s="112"/>
      <c r="D31" s="113"/>
      <c r="E31" s="113"/>
      <c r="F31" s="89"/>
      <c r="G31" s="99">
        <v>6</v>
      </c>
      <c r="H31" s="95"/>
      <c r="I31" s="93" t="s">
        <v>184</v>
      </c>
      <c r="J31" s="94"/>
      <c r="K31" s="94"/>
      <c r="L31" s="95"/>
      <c r="M31" s="99">
        <v>524284429</v>
      </c>
      <c r="N31" s="94"/>
      <c r="O31" s="95"/>
      <c r="P31" s="99">
        <v>145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9"/>
      <c r="B32" s="111"/>
      <c r="C32" s="115" t="s">
        <v>172</v>
      </c>
      <c r="D32" s="116"/>
      <c r="E32" s="117" t="s">
        <v>173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8">
        <v>5</v>
      </c>
      <c r="B33" s="110">
        <v>5</v>
      </c>
      <c r="C33" s="112"/>
      <c r="D33" s="113"/>
      <c r="E33" s="113"/>
      <c r="F33" s="89"/>
      <c r="G33" s="99">
        <v>5</v>
      </c>
      <c r="H33" s="95"/>
      <c r="I33" s="93" t="s">
        <v>187</v>
      </c>
      <c r="J33" s="94"/>
      <c r="K33" s="94"/>
      <c r="L33" s="95"/>
      <c r="M33" s="99">
        <v>524290079</v>
      </c>
      <c r="N33" s="94"/>
      <c r="O33" s="95"/>
      <c r="P33" s="99">
        <v>141</v>
      </c>
      <c r="Q33" s="94"/>
      <c r="R33" s="94"/>
      <c r="S33" s="94"/>
      <c r="T33" s="100"/>
      <c r="U33" s="1"/>
      <c r="V33" s="1"/>
      <c r="W33" s="1"/>
      <c r="X33" s="1"/>
      <c r="Y33" s="201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9"/>
      <c r="B34" s="111"/>
      <c r="C34" s="115" t="s">
        <v>174</v>
      </c>
      <c r="D34" s="116"/>
      <c r="E34" s="117" t="s">
        <v>175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2"/>
      <c r="Z34" s="203"/>
      <c r="AA34" s="203"/>
      <c r="AB34" s="203"/>
      <c r="AC34" s="203"/>
      <c r="AD34" s="203"/>
      <c r="AE34" s="203"/>
      <c r="AF34" s="203"/>
      <c r="AG34" s="20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8">
        <v>6</v>
      </c>
      <c r="B35" s="110">
        <v>6</v>
      </c>
      <c r="C35" s="112"/>
      <c r="D35" s="113"/>
      <c r="E35" s="113"/>
      <c r="F35" s="89"/>
      <c r="G35" s="99">
        <v>4</v>
      </c>
      <c r="H35" s="95"/>
      <c r="I35" s="93" t="s">
        <v>185</v>
      </c>
      <c r="J35" s="94"/>
      <c r="K35" s="94"/>
      <c r="L35" s="95"/>
      <c r="M35" s="99">
        <v>522268681</v>
      </c>
      <c r="N35" s="94"/>
      <c r="O35" s="95"/>
      <c r="P35" s="99">
        <v>146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9"/>
      <c r="B36" s="111"/>
      <c r="C36" s="115" t="s">
        <v>176</v>
      </c>
      <c r="D36" s="116"/>
      <c r="E36" s="117" t="s">
        <v>177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8">
        <v>7</v>
      </c>
      <c r="B37" s="110">
        <v>7</v>
      </c>
      <c r="C37" s="112"/>
      <c r="D37" s="113"/>
      <c r="E37" s="113"/>
      <c r="F37" s="89"/>
      <c r="G37" s="99">
        <v>3</v>
      </c>
      <c r="H37" s="95"/>
      <c r="I37" s="93" t="s">
        <v>184</v>
      </c>
      <c r="J37" s="94"/>
      <c r="K37" s="94"/>
      <c r="L37" s="95"/>
      <c r="M37" s="99">
        <v>524719488</v>
      </c>
      <c r="N37" s="94"/>
      <c r="O37" s="95"/>
      <c r="P37" s="99">
        <v>124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9"/>
      <c r="B38" s="111"/>
      <c r="C38" s="115" t="s">
        <v>172</v>
      </c>
      <c r="D38" s="116"/>
      <c r="E38" s="117" t="s">
        <v>178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8">
        <v>8</v>
      </c>
      <c r="B39" s="110">
        <v>8</v>
      </c>
      <c r="C39" s="112"/>
      <c r="D39" s="113"/>
      <c r="E39" s="113"/>
      <c r="F39" s="89"/>
      <c r="G39" s="99">
        <v>3</v>
      </c>
      <c r="H39" s="95"/>
      <c r="I39" s="93" t="s">
        <v>186</v>
      </c>
      <c r="J39" s="94"/>
      <c r="K39" s="94"/>
      <c r="L39" s="95"/>
      <c r="M39" s="99">
        <v>525547929</v>
      </c>
      <c r="N39" s="94"/>
      <c r="O39" s="95"/>
      <c r="P39" s="99">
        <v>132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9"/>
      <c r="B40" s="111"/>
      <c r="C40" s="115" t="s">
        <v>179</v>
      </c>
      <c r="D40" s="116"/>
      <c r="E40" s="117" t="s">
        <v>180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8">
        <v>9</v>
      </c>
      <c r="B41" s="110">
        <v>9</v>
      </c>
      <c r="C41" s="112"/>
      <c r="D41" s="113"/>
      <c r="E41" s="113"/>
      <c r="F41" s="89"/>
      <c r="G41" s="99">
        <v>2</v>
      </c>
      <c r="H41" s="95"/>
      <c r="I41" s="93" t="s">
        <v>184</v>
      </c>
      <c r="J41" s="94"/>
      <c r="K41" s="94"/>
      <c r="L41" s="95"/>
      <c r="M41" s="99">
        <v>525547936</v>
      </c>
      <c r="N41" s="94"/>
      <c r="O41" s="95"/>
      <c r="P41" s="99">
        <v>123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9"/>
      <c r="B42" s="111"/>
      <c r="C42" s="115" t="s">
        <v>181</v>
      </c>
      <c r="D42" s="116"/>
      <c r="E42" s="117" t="s">
        <v>182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8">
        <v>10</v>
      </c>
      <c r="B43" s="110">
        <v>10</v>
      </c>
      <c r="C43" s="112"/>
      <c r="D43" s="113"/>
      <c r="E43" s="113"/>
      <c r="F43" s="89"/>
      <c r="G43" s="99">
        <v>4</v>
      </c>
      <c r="H43" s="95"/>
      <c r="I43" s="93" t="s">
        <v>185</v>
      </c>
      <c r="J43" s="94"/>
      <c r="K43" s="94"/>
      <c r="L43" s="95"/>
      <c r="M43" s="99">
        <v>526405570</v>
      </c>
      <c r="N43" s="94"/>
      <c r="O43" s="95"/>
      <c r="P43" s="99">
        <v>151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9"/>
      <c r="B44" s="111"/>
      <c r="C44" s="115" t="s">
        <v>170</v>
      </c>
      <c r="D44" s="116"/>
      <c r="E44" s="117" t="s">
        <v>183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8">
        <v>11</v>
      </c>
      <c r="B45" s="110"/>
      <c r="C45" s="112"/>
      <c r="D45" s="113"/>
      <c r="E45" s="113"/>
      <c r="F45" s="89"/>
      <c r="G45" s="99"/>
      <c r="H45" s="95"/>
      <c r="I45" s="99"/>
      <c r="J45" s="94"/>
      <c r="K45" s="94"/>
      <c r="L45" s="95"/>
      <c r="M45" s="99"/>
      <c r="N45" s="94"/>
      <c r="O45" s="95"/>
      <c r="P45" s="99"/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9"/>
      <c r="B46" s="111"/>
      <c r="C46" s="190"/>
      <c r="D46" s="116"/>
      <c r="E46" s="116"/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8">
        <v>12</v>
      </c>
      <c r="B47" s="110"/>
      <c r="C47" s="112"/>
      <c r="D47" s="113"/>
      <c r="E47" s="113"/>
      <c r="F47" s="89"/>
      <c r="G47" s="99"/>
      <c r="H47" s="95"/>
      <c r="I47" s="99"/>
      <c r="J47" s="94"/>
      <c r="K47" s="94"/>
      <c r="L47" s="95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54"/>
      <c r="B48" s="155"/>
      <c r="C48" s="156"/>
      <c r="D48" s="157"/>
      <c r="E48" s="157"/>
      <c r="F48" s="158"/>
      <c r="G48" s="151"/>
      <c r="H48" s="152"/>
      <c r="I48" s="151"/>
      <c r="J48" s="153"/>
      <c r="K48" s="153"/>
      <c r="L48" s="152"/>
      <c r="M48" s="151"/>
      <c r="N48" s="153"/>
      <c r="O48" s="152"/>
      <c r="P48" s="151"/>
      <c r="Q48" s="153"/>
      <c r="R48" s="153"/>
      <c r="S48" s="153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5">
        <v>13</v>
      </c>
      <c r="B49" s="110"/>
      <c r="C49" s="112"/>
      <c r="D49" s="113"/>
      <c r="E49" s="113"/>
      <c r="F49" s="89"/>
      <c r="G49" s="99"/>
      <c r="H49" s="95"/>
      <c r="I49" s="99"/>
      <c r="J49" s="94"/>
      <c r="K49" s="94"/>
      <c r="L49" s="95"/>
      <c r="M49" s="99"/>
      <c r="N49" s="94"/>
      <c r="O49" s="95"/>
      <c r="P49" s="99"/>
      <c r="Q49" s="94"/>
      <c r="R49" s="94"/>
      <c r="S49" s="94"/>
      <c r="T49" s="1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111"/>
      <c r="C50" s="190"/>
      <c r="D50" s="116"/>
      <c r="E50" s="116"/>
      <c r="F50" s="118"/>
      <c r="G50" s="96"/>
      <c r="H50" s="98"/>
      <c r="I50" s="96"/>
      <c r="J50" s="97"/>
      <c r="K50" s="97"/>
      <c r="L50" s="98"/>
      <c r="M50" s="96"/>
      <c r="N50" s="97"/>
      <c r="O50" s="98"/>
      <c r="P50" s="96"/>
      <c r="Q50" s="97"/>
      <c r="R50" s="97"/>
      <c r="S50" s="97"/>
      <c r="T50" s="1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110"/>
      <c r="C51" s="112"/>
      <c r="D51" s="113"/>
      <c r="E51" s="113"/>
      <c r="F51" s="89"/>
      <c r="G51" s="99"/>
      <c r="H51" s="95"/>
      <c r="I51" s="99"/>
      <c r="J51" s="94"/>
      <c r="K51" s="94"/>
      <c r="L51" s="95"/>
      <c r="M51" s="99"/>
      <c r="N51" s="94"/>
      <c r="O51" s="95"/>
      <c r="P51" s="99"/>
      <c r="Q51" s="94"/>
      <c r="R51" s="94"/>
      <c r="S51" s="94"/>
      <c r="T51" s="1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10"/>
      <c r="C52" s="211"/>
      <c r="D52" s="212"/>
      <c r="E52" s="212"/>
      <c r="F52" s="213"/>
      <c r="G52" s="208"/>
      <c r="H52" s="209"/>
      <c r="I52" s="208"/>
      <c r="J52" s="203"/>
      <c r="K52" s="203"/>
      <c r="L52" s="209"/>
      <c r="M52" s="208"/>
      <c r="N52" s="203"/>
      <c r="O52" s="209"/>
      <c r="P52" s="208"/>
      <c r="Q52" s="203"/>
      <c r="R52" s="203"/>
      <c r="S52" s="203"/>
      <c r="T52" s="20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43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4" t="s">
        <v>189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  <c r="U55" s="2"/>
      <c r="V55" s="217">
        <f>LEN(A55)</f>
        <v>89</v>
      </c>
      <c r="W55" s="218"/>
      <c r="X55" s="218"/>
      <c r="Y55" s="218"/>
      <c r="Z55" s="218"/>
      <c r="AA55" s="218"/>
      <c r="AB55" s="218"/>
      <c r="AC55" s="218"/>
      <c r="AD55" s="218"/>
      <c r="AE55" s="218"/>
      <c r="AF55" s="21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2" workbookViewId="0">
      <selection activeCell="F27" sqref="F27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0" t="s">
        <v>12</v>
      </c>
      <c r="B1" s="22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0"/>
      <c r="B2" s="22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1" t="s">
        <v>19</v>
      </c>
      <c r="B4" s="222"/>
      <c r="C4" s="222"/>
      <c r="D4" s="222"/>
      <c r="E4" s="222"/>
      <c r="F4" s="222"/>
      <c r="G4" s="223"/>
      <c r="H4" s="5" t="s">
        <v>20</v>
      </c>
      <c r="I4" s="5" t="s">
        <v>21</v>
      </c>
      <c r="J4" s="224" t="s">
        <v>70</v>
      </c>
      <c r="K4" s="222"/>
      <c r="L4" s="222"/>
      <c r="M4" s="222"/>
      <c r="N4" s="222"/>
      <c r="O4" s="222"/>
      <c r="P4" s="222"/>
      <c r="Q4" s="223"/>
    </row>
    <row r="5" spans="1:41" ht="72" customHeight="1" thickBot="1">
      <c r="A5" s="225"/>
      <c r="B5" s="226"/>
      <c r="C5" s="226"/>
      <c r="D5" s="226"/>
      <c r="E5" s="226"/>
      <c r="F5" s="226"/>
      <c r="G5" s="227"/>
      <c r="H5" s="9" t="str">
        <f>IF(入力!J3="","",入力!J3)</f>
        <v>男女混合</v>
      </c>
      <c r="I5" s="9">
        <f>入力!Y25</f>
        <v>11</v>
      </c>
      <c r="J5" s="228"/>
      <c r="K5" s="229"/>
      <c r="L5" s="229"/>
      <c r="M5" s="229"/>
      <c r="N5" s="229"/>
      <c r="O5" s="229"/>
      <c r="P5" s="229"/>
      <c r="Q5" s="23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35007</v>
      </c>
      <c r="B7" s="13" t="str">
        <f>IF(入力!C3="","",入力!C3)</f>
        <v>鷹之台ジュニア</v>
      </c>
      <c r="C7" s="13" t="str">
        <f>IF(入力!C2="","",入力!C2)</f>
        <v/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大和田</v>
      </c>
      <c r="T7" s="13"/>
      <c r="U7" s="13">
        <f>IF(入力!C4="","",入力!C4)</f>
        <v>430267413</v>
      </c>
      <c r="V7" s="13">
        <f>IF(入力!C5="","",入力!C5)</f>
        <v>436570108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松戸</v>
      </c>
      <c r="D16" s="13" t="str">
        <f>IF(入力!E8="","",入力!E8)</f>
        <v>博英</v>
      </c>
      <c r="E16" s="13" t="str">
        <f>IF(入力!C7="","",入力!C7)</f>
        <v>マツド</v>
      </c>
      <c r="F16" s="13" t="str">
        <f>IF(入力!E7="","",入力!E7)</f>
        <v>ヒロヒデ</v>
      </c>
      <c r="G16" s="13">
        <f>IF(入力!G7="","",入力!G7)</f>
        <v>508737072</v>
      </c>
      <c r="H16" s="13">
        <f>IF(入力!J7="","",入力!J7)</f>
        <v>18520</v>
      </c>
      <c r="I16" s="13">
        <f>IF(入力!M7="","",入力!M7)</f>
        <v>439502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262</v>
      </c>
      <c r="S16" s="13" t="str">
        <f>IF(入力!W7="","",入力!W7)</f>
        <v>0003</v>
      </c>
      <c r="T16" s="13" t="str">
        <f>IF(入力!P8="","",入力!P8)</f>
        <v>千葉県千葉市花見川区宇那谷町224</v>
      </c>
      <c r="U16" s="13" t="str">
        <f>IF(入力!AL7="","",入力!AL7)</f>
        <v>090</v>
      </c>
      <c r="V16" s="13" t="str">
        <f>IF(入力!AK8="","",入力!AK8)</f>
        <v>9338</v>
      </c>
      <c r="W16" s="13" t="str">
        <f>IF(入力!AP8="","",入力!AP8)</f>
        <v>0925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組山</v>
      </c>
      <c r="D17" s="13" t="str">
        <f>IF(入力!E10="","",入力!E10)</f>
        <v>里美</v>
      </c>
      <c r="E17" s="13" t="str">
        <f>IF(入力!C9="","",入力!C9)</f>
        <v>クミヤマ</v>
      </c>
      <c r="F17" s="13" t="str">
        <f>IF(入力!E9="","",入力!E9)</f>
        <v>サトミ</v>
      </c>
      <c r="G17" s="13">
        <f>IF(入力!G9="","",入力!G9)</f>
        <v>501245810</v>
      </c>
      <c r="H17" s="13" t="str">
        <f>IF(入力!J9="","",入力!J9)</f>
        <v/>
      </c>
      <c r="I17" s="13">
        <f>IF(入力!M9="","",入力!M9)</f>
        <v>477629</v>
      </c>
      <c r="J17" s="13"/>
      <c r="K17" s="13"/>
      <c r="L17" s="13">
        <f>IF(入力!AT9="","",入力!AT9)</f>
        <v>35</v>
      </c>
      <c r="M17" s="13"/>
      <c r="N17" s="13"/>
      <c r="O17" s="13"/>
      <c r="P17" s="13"/>
      <c r="Q17" s="13"/>
      <c r="R17" s="13" t="str">
        <f>IF(入力!R9="","",入力!R9)</f>
        <v>262</v>
      </c>
      <c r="S17" s="13" t="str">
        <f>IF(入力!W9="","",入力!W9)</f>
        <v>0012</v>
      </c>
      <c r="T17" s="13" t="str">
        <f>IF(入力!P10="","",入力!P10)</f>
        <v>千葉県千葉市花見川区千種町18-2</v>
      </c>
      <c r="U17" s="13" t="str">
        <f>IF(入力!AL9="","",入力!AL9)</f>
        <v>090</v>
      </c>
      <c r="V17" s="13" t="str">
        <f>IF(入力!AK10="","",入力!AK10)</f>
        <v>2525</v>
      </c>
      <c r="W17" s="13" t="str">
        <f>IF(入力!AP10="","",入力!AP10)</f>
        <v>3103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中田</v>
      </c>
      <c r="D20" s="13" t="str">
        <f>IF(入力!E12="","",入力!E12)</f>
        <v>かおり</v>
      </c>
      <c r="E20" s="13" t="str">
        <f>IF(入力!C11="","",入力!C11)</f>
        <v>ナカダ</v>
      </c>
      <c r="F20" s="13" t="str">
        <f>IF(入力!E11="","",入力!E11)</f>
        <v>カオリ</v>
      </c>
      <c r="G20" s="13">
        <f>IF(入力!G11="","",入力!G11)</f>
        <v>513316791</v>
      </c>
      <c r="H20" s="13" t="str">
        <f>IF(入力!J11="","",入力!J11)</f>
        <v/>
      </c>
      <c r="I20" s="13">
        <f>IF(入力!M11="","",入力!M11)</f>
        <v>460967</v>
      </c>
      <c r="J20" s="13"/>
      <c r="K20" s="13"/>
      <c r="L20" s="13">
        <f>IF(入力!AT11="","",入力!AT11)</f>
        <v>47</v>
      </c>
      <c r="M20" s="13"/>
      <c r="N20" s="13"/>
      <c r="O20" s="13"/>
      <c r="P20" s="13"/>
      <c r="Q20" s="13"/>
      <c r="R20" s="13" t="str">
        <f>IF(入力!R11="","",入力!R11)</f>
        <v>262</v>
      </c>
      <c r="S20" s="13" t="str">
        <f>IF(入力!W11="","",入力!W11)</f>
        <v>0012</v>
      </c>
      <c r="T20" s="13" t="str">
        <f>IF(入力!P12="","",入力!P12)</f>
        <v>千葉県千葉市花見川区千種町107-29</v>
      </c>
      <c r="U20" s="13" t="str">
        <f>IF(入力!AL11="","",入力!AL11)</f>
        <v>090</v>
      </c>
      <c r="V20" s="13" t="str">
        <f>IF(入力!AK12="","",入力!AK12)</f>
        <v>6191</v>
      </c>
      <c r="W20" s="13" t="str">
        <f>IF(入力!AP12="","",入力!AP12)</f>
        <v>0826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組山</v>
      </c>
      <c r="D22" s="13" t="str">
        <f>IF(入力!E16="","",入力!E16)</f>
        <v>香寿美</v>
      </c>
      <c r="E22" s="13" t="str">
        <f>IF(入力!C15="","",入力!C15)</f>
        <v>クミヤマ</v>
      </c>
      <c r="F22" s="13" t="str">
        <f>IF(入力!E15="","",入力!E15)</f>
        <v>カズミ</v>
      </c>
      <c r="G22" s="13"/>
      <c r="H22" s="13"/>
      <c r="I22" s="13"/>
      <c r="J22" s="13"/>
      <c r="K22" s="13"/>
      <c r="L22" s="13">
        <f>IF(入力!AT15="","",入力!AT15)</f>
        <v>40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262</v>
      </c>
      <c r="S22" s="13" t="str">
        <f>IF(入力!W15="","",入力!W15)</f>
        <v>0012</v>
      </c>
      <c r="T22" s="13" t="str">
        <f>IF(入力!P16="","",入力!P16)</f>
        <v>千葉県千葉市花見川区千種町１８－２</v>
      </c>
      <c r="U22" s="13" t="str">
        <f>IF(入力!AL15="","",入力!AL15)</f>
        <v>080</v>
      </c>
      <c r="V22" s="13" t="str">
        <f>IF(入力!AK16="","",入力!AK16)</f>
        <v>5096</v>
      </c>
      <c r="W22" s="13" t="str">
        <f>IF(入力!AP16="","",入力!AP16)</f>
        <v>8380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中田</v>
      </c>
      <c r="D23" s="13" t="str">
        <f>IF(入力!$E$14="","",入力!$E$14)</f>
        <v>葵</v>
      </c>
      <c r="E23" s="13" t="str">
        <f>IF(入力!$C$13="","",入力!$C$13)</f>
        <v>ナカダ</v>
      </c>
      <c r="F23" s="13" t="str">
        <f>IF(入力!$E$13="","",入力!$E$13)</f>
        <v>アオイ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組山</v>
      </c>
      <c r="D24" s="51" t="str">
        <f>VLOOKUP($B$51,$A$53:$F$352,4)</f>
        <v>海蘭</v>
      </c>
      <c r="E24" s="51" t="s">
        <v>155</v>
      </c>
      <c r="F24" s="51" t="s">
        <v>190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組山</v>
      </c>
      <c r="D53" s="13" t="str">
        <f>IF(入力!E26="","",入力!E26)</f>
        <v>海蘭</v>
      </c>
      <c r="E53" s="13" t="str">
        <f>IF(入力!C25="","",入力!C25)</f>
        <v/>
      </c>
      <c r="F53" s="13" t="str">
        <f>IF(入力!E25="","",入力!E25)</f>
        <v/>
      </c>
      <c r="G53" s="13">
        <f>IF(入力!M25="","",入力!M25)</f>
        <v>520001594</v>
      </c>
      <c r="H53" s="13" t="str">
        <f>IF(入力!I25="","",入力!I25)</f>
        <v>犢橋小学校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組山</v>
      </c>
      <c r="D54" s="13" t="str">
        <f>IF(入力!E28="","",入力!E28)</f>
        <v>ひなた</v>
      </c>
      <c r="E54" s="13" t="str">
        <f>IF(入力!C27="","",入力!C27)</f>
        <v/>
      </c>
      <c r="F54" s="13" t="str">
        <f>IF(入力!E27="","",入力!E27)</f>
        <v/>
      </c>
      <c r="G54" s="13">
        <f>IF(入力!M27="","",入力!M27)</f>
        <v>520001587</v>
      </c>
      <c r="H54" s="13" t="str">
        <f>IF(入力!I27="","",入力!I27)</f>
        <v>犢橋小学校</v>
      </c>
      <c r="I54" s="13">
        <f>IF(入力!G27="","",入力!G27)</f>
        <v>6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岡部</v>
      </c>
      <c r="D55" s="13" t="str">
        <f>IF(入力!E30="","",入力!E30)</f>
        <v>聖耶</v>
      </c>
      <c r="E55" s="13" t="str">
        <f>IF(入力!C29="","",入力!C29)</f>
        <v/>
      </c>
      <c r="F55" s="13" t="str">
        <f>IF(入力!E29="","",入力!E29)</f>
        <v/>
      </c>
      <c r="G55" s="13">
        <f>IF(入力!M29="","",入力!M29)</f>
        <v>524153305</v>
      </c>
      <c r="H55" s="13" t="str">
        <f>IF(入力!I29="","",入力!I29)</f>
        <v>花見川小学校</v>
      </c>
      <c r="I55" s="13">
        <f>IF(入力!G29="","",入力!G29)</f>
        <v>6</v>
      </c>
      <c r="J55" s="13">
        <f>IF(入力!P29="","",入力!P29)</f>
        <v>161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保森</v>
      </c>
      <c r="D56" s="13" t="str">
        <f>IF(入力!E32="","",入力!E32)</f>
        <v>輝</v>
      </c>
      <c r="E56" s="13" t="str">
        <f>IF(入力!C31="","",入力!C31)</f>
        <v/>
      </c>
      <c r="F56" s="13" t="str">
        <f>IF(入力!E31="","",入力!E31)</f>
        <v/>
      </c>
      <c r="G56" s="13">
        <f>IF(入力!M31="","",入力!M31)</f>
        <v>524284429</v>
      </c>
      <c r="H56" s="13" t="str">
        <f>IF(入力!I31="","",入力!I31)</f>
        <v>犢橋小学校</v>
      </c>
      <c r="I56" s="13">
        <f>IF(入力!G31="","",入力!G31)</f>
        <v>6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細越澤</v>
      </c>
      <c r="D57" s="13" t="str">
        <f>IF(入力!E34="","",入力!E34)</f>
        <v>月華</v>
      </c>
      <c r="E57" s="13" t="str">
        <f>IF(入力!C33="","",入力!C33)</f>
        <v/>
      </c>
      <c r="F57" s="13" t="str">
        <f>IF(入力!E33="","",入力!E33)</f>
        <v/>
      </c>
      <c r="G57" s="13">
        <f>IF(入力!M33="","",入力!M33)</f>
        <v>524290079</v>
      </c>
      <c r="H57" s="13" t="str">
        <f>IF(入力!I33="","",入力!I33)</f>
        <v>勝田台南小学校</v>
      </c>
      <c r="I57" s="13">
        <f>IF(入力!G33="","",入力!G33)</f>
        <v>5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竹田</v>
      </c>
      <c r="D58" s="13" t="str">
        <f>IF(入力!E36="","",入力!E36)</f>
        <v>鈴</v>
      </c>
      <c r="E58" s="13" t="str">
        <f>IF(入力!C35="","",入力!C35)</f>
        <v/>
      </c>
      <c r="F58" s="13" t="str">
        <f>IF(入力!E35="","",入力!E35)</f>
        <v/>
      </c>
      <c r="G58" s="13">
        <f>IF(入力!M35="","",入力!M35)</f>
        <v>522268681</v>
      </c>
      <c r="H58" s="13" t="str">
        <f>IF(入力!I35="","",入力!I35)</f>
        <v>花見川小学校</v>
      </c>
      <c r="I58" s="13">
        <f>IF(入力!G35="","",入力!G35)</f>
        <v>4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保森</v>
      </c>
      <c r="D59" s="13" t="str">
        <f>IF(入力!E38="","",入力!E38)</f>
        <v>那輝</v>
      </c>
      <c r="E59" s="13" t="str">
        <f>IF(入力!C37="","",入力!C37)</f>
        <v/>
      </c>
      <c r="F59" s="13" t="str">
        <f>IF(入力!E37="","",入力!E37)</f>
        <v/>
      </c>
      <c r="G59" s="13">
        <f>IF(入力!M37="","",入力!M37)</f>
        <v>524719488</v>
      </c>
      <c r="H59" s="13" t="str">
        <f>IF(入力!I37="","",入力!I37)</f>
        <v>犢橋小学校</v>
      </c>
      <c r="I59" s="13">
        <f>IF(入力!G37="","",入力!G37)</f>
        <v>3</v>
      </c>
      <c r="J59" s="13">
        <f>IF(入力!P37="","",入力!P37)</f>
        <v>124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落合</v>
      </c>
      <c r="D60" s="13" t="str">
        <f>IF(入力!E40="","",入力!E40)</f>
        <v>彩晴</v>
      </c>
      <c r="E60" s="13" t="str">
        <f>IF(入力!C39="","",入力!C39)</f>
        <v/>
      </c>
      <c r="F60" s="13" t="str">
        <f>IF(入力!E39="","",入力!E39)</f>
        <v/>
      </c>
      <c r="G60" s="13">
        <f>IF(入力!M39="","",入力!M39)</f>
        <v>525547929</v>
      </c>
      <c r="H60" s="13" t="str">
        <f>IF(入力!I39="","",入力!I39)</f>
        <v>柏井小学校</v>
      </c>
      <c r="I60" s="13">
        <f>IF(入力!G39="","",入力!G39)</f>
        <v>3</v>
      </c>
      <c r="J60" s="13">
        <f>IF(入力!P39="","",入力!P39)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鈴木</v>
      </c>
      <c r="D61" s="13" t="str">
        <f>IF(入力!E42="","",入力!E42)</f>
        <v>柊奈</v>
      </c>
      <c r="E61" s="13" t="str">
        <f>IF(入力!C41="","",入力!C41)</f>
        <v/>
      </c>
      <c r="F61" s="13" t="str">
        <f>IF(入力!E41="","",入力!E41)</f>
        <v/>
      </c>
      <c r="G61" s="13">
        <f>IF(入力!M41="","",入力!M41)</f>
        <v>525547936</v>
      </c>
      <c r="H61" s="13" t="str">
        <f>IF(入力!I41="","",入力!I41)</f>
        <v>犢橋小学校</v>
      </c>
      <c r="I61" s="13">
        <f>IF(入力!G41="","",入力!G41)</f>
        <v>2</v>
      </c>
      <c r="J61" s="13">
        <f>IF(入力!P41="","",入力!P41)</f>
        <v>123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岡部</v>
      </c>
      <c r="D62" s="13" t="str">
        <f>IF(入力!E44="","",入力!E44)</f>
        <v>望</v>
      </c>
      <c r="E62" s="13" t="str">
        <f>IF(入力!C43="","",入力!C43)</f>
        <v/>
      </c>
      <c r="F62" s="13" t="str">
        <f>IF(入力!E43="","",入力!E43)</f>
        <v/>
      </c>
      <c r="G62" s="13">
        <f>IF(入力!M43="","",入力!M43)</f>
        <v>526405570</v>
      </c>
      <c r="H62" s="13" t="str">
        <f>IF(入力!I43="","",入力!I43)</f>
        <v>花見川小学校</v>
      </c>
      <c r="I62" s="13">
        <f>IF(入力!G43="","",入力!G43)</f>
        <v>4</v>
      </c>
      <c r="J62" s="13">
        <f>IF(入力!P43="","",入力!P43)</f>
        <v>151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香寿美 組山</cp:lastModifiedBy>
  <cp:lastPrinted>2016-05-09T15:17:35Z</cp:lastPrinted>
  <dcterms:created xsi:type="dcterms:W3CDTF">2014-04-05T09:56:00Z</dcterms:created>
  <dcterms:modified xsi:type="dcterms:W3CDTF">2025-09-04T06:36:39Z</dcterms:modified>
</cp:coreProperties>
</file>