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持田様データ\R4年度\男バレ\"/>
    </mc:Choice>
  </mc:AlternateContent>
  <xr:revisionPtr revIDLastSave="0" documentId="13_ncr:1_{2D90FFBC-28FA-4776-9655-6BD639F60ACE}" xr6:coauthVersionLast="36" xr6:coauthVersionMax="36" xr10:uidLastSave="{00000000-0000-0000-0000-000000000000}"/>
  <bookViews>
    <workbookView xWindow="0" yWindow="0" windowWidth="28800" windowHeight="117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<sst xmlns="http://schemas.openxmlformats.org/spreadsheetml/2006/main" count="1480" uniqueCount="764">
  <si>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</si>
  <si>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</si>
  <si>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</si>
  <si>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</si>
  <si>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</si>
  <si>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</si>
  <si>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</si>
  <si>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</si>
  <si>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</si>
  <si>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</si>
  <si>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</si>
  <si>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</si>
  <si>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</si>
  <si>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</si>
  <si>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</si>
  <si>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</si>
  <si>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</si>
  <si>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</si>
  <si>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</si>
  <si>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</si>
  <si>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</si>
  <si>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</si>
  <si>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</si>
  <si>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</si>
  <si>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</si>
  <si>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</si>
  <si>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</si>
  <si>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</si>
  <si>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</si>
  <si>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</si>
  <si>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</si>
  <si>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</si>
  <si>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</si>
  <si>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</si>
  <si>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</si>
  <si>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</si>
  <si>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</si>
  <si>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</si>
  <si>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</si>
  <si>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</si>
  <si>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</si>
  <si>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</si>
  <si>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</si>
  <si>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</si>
  <si>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</si>
  <si>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</si>
  <si>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</si>
  <si>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</si>
  <si>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</si>
  <si>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</si>
  <si>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</si>
  <si>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</si>
  <si>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</si>
  <si>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</si>
  <si>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</si>
  <si>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</si>
  <si>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</si>
  <si>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</si>
  <si>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</si>
  <si>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</si>
  <si>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</si>
  <si>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</si>
  <si>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</si>
  <si>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</si>
  <si>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</si>
  <si>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</si>
  <si>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</si>
  <si>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</si>
  <si>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</si>
  <si>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</si>
  <si>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</si>
  <si>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</si>
  <si>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</si>
  <si>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</si>
  <si>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</si>
  <si>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</si>
  <si>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</si>
  <si>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</si>
  <si>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</si>
  <si>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</si>
  <si>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</si>
  <si>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</si>
  <si>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</si>
  <si>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</si>
  <si>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</si>
  <si>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</si>
  <si>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</si>
  <si>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</si>
  <si>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</si>
  <si>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</si>
  <si>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</si>
  <si>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</si>
  <si>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</si>
  <si>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</si>
  <si>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</si>
  <si>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</si>
  <si>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</si>
  <si>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</si>
  <si>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</si>
  <si>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</si>
  <si>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</si>
  <si>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</si>
  <si>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</si>
  <si>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</si>
  <si>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</si>
  <si>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</si>
  <si>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</si>
  <si>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</si>
  <si>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</si>
  <si>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</si>
  <si>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</si>
  <si>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</si>
  <si>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</si>
  <si>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</si>
  <si>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</si>
  <si>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</si>
  <si>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</si>
  <si>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</si>
  <si>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</si>
  <si>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</si>
  <si>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</si>
  <si>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</si>
  <si>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</si>
  <si>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</si>
  <si>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</si>
  <si>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</si>
  <si>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</si>
  <si>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</si>
  <si>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</si>
  <si>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</si>
  <si>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</si>
  <si>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</si>
  <si>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</si>
  <si>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</si>
  <si>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</si>
  <si>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</si>
  <si>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</si>
  <si>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</si>
  <si>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</si>
  <si>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</si>
  <si>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</si>
  <si>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</si>
  <si>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</si>
  <si>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</si>
  <si>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</si>
  <si>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</si>
  <si>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</si>
  <si>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</si>
  <si>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</si>
  <si>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</si>
  <si>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</si>
  <si>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</si>
  <si>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</si>
  <si>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</si>
  <si>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</si>
  <si>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</si>
  <si>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</si>
  <si>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</si>
  <si>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</si>
  <si>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</si>
  <si>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</si>
  <si>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</si>
  <si>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</si>
  <si>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</si>
  <si>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</si>
  <si>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</si>
  <si>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</si>
  <si>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</si>
  <si>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</si>
  <si>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</si>
  <si>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</si>
  <si>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</si>
  <si>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</si>
  <si>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</si>
  <si>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</si>
  <si>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</si>
  <si>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</si>
  <si>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</si>
  <si>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</si>
  <si>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</si>
  <si>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</si>
  <si>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</si>
  <si>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</si>
  <si>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</si>
  <si>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</si>
  <si>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</si>
  <si>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</si>
  <si>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</si>
  <si>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</si>
  <si>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</si>
  <si>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</si>
  <si>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</si>
  <si>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</si>
  <si>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</si>
  <si>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</si>
  <si>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</si>
  <si>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</si>
  <si>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</si>
  <si>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</si>
  <si>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</si>
  <si>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</si>
  <si>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</si>
  <si>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</si>
  <si>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</si>
  <si>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</si>
  <si>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</si>
  <si>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</si>
  <si>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</si>
  <si>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</si>
  <si>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</si>
  <si>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</si>
  <si>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</si>
  <si>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</si>
  <si>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</si>
  <si>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</si>
  <si>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</si>
  <si>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</si>
  <si>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</si>
  <si>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</si>
  <si>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</si>
  <si>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</si>
  <si>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</si>
  <si>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</si>
  <si>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</si>
  <si>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</si>
  <si>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</si>
  <si>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</si>
  <si>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</si>
  <si>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</si>
  <si>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</si>
  <si>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</si>
  <si>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</si>
  <si>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</si>
  <si>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</si>
  <si>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</si>
  <si>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</si>
  <si>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</si>
  <si>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</si>
  <si>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</si>
  <si>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</si>
  <si>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</si>
  <si>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</si>
  <si>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</si>
  <si>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</si>
  <si>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</si>
  <si>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</si>
  <si>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</si>
  <si>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</si>
  <si>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</si>
  <si>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</si>
  <si>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</si>
  <si>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</si>
  <si>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</si>
  <si>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</si>
  <si>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</si>
  <si>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</si>
  <si>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</si>
  <si>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</si>
  <si>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</si>
  <si>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</si>
  <si>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</si>
  <si>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</si>
  <si>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</si>
  <si>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</si>
  <si>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</si>
  <si>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</si>
  <si>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</si>
  <si>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</si>
  <si>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</si>
  <si>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</si>
  <si>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</si>
  <si>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</si>
  <si>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</si>
  <si>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</si>
  <si>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</si>
  <si>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</si>
  <si>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</si>
  <si>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</si>
  <si>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</si>
  <si>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</si>
  <si>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</si>
  <si>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</si>
  <si>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</si>
  <si>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</si>
  <si>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</si>
  <si>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</si>
  <si>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</si>
  <si>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</si>
  <si>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</si>
  <si>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</si>
  <si>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</si>
  <si>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</si>
  <si>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</si>
  <si>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</si>
  <si>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</si>
  <si>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</si>
  <si>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</si>
  <si>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</si>
  <si>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</si>
  <si>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</si>
  <si>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</si>
  <si>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</si>
  <si>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</si>
  <si>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</si>
  <si>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</si>
  <si>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</si>
  <si>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</si>
  <si>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</si>
  <si>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</si>
  <si>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</si>
  <si>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</si>
  <si>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</si>
  <si>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</si>
  <si>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</si>
  <si>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</si>
  <si>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</si>
  <si>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</si>
  <si>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</si>
  <si>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</si>
  <si>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</si>
  <si>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</si>
  <si>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</si>
  <si>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</si>
  <si>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</si>
  <si>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</si>
  <si>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</si>
  <si>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</si>
  <si>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</si>
  <si>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</si>
  <si>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</si>
  <si>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</si>
  <si>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</si>
  <si>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</si>
  <si>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</si>
  <si>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</si>
  <si>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</si>
  <si>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</si>
  <si>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</si>
  <si>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</si>
  <si>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</si>
  <si>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</si>
  <si>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</si>
  <si>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</si>
  <si>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</si>
  <si>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</si>
  <si>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</si>
  <si>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</si>
  <si>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</si>
  <si>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</si>
  <si>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</si>
  <si>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</si>
  <si>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</si>
  <si>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</si>
  <si>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</si>
  <si>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</si>
  <si>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</si>
  <si>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</si>
  <si>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</si>
  <si>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</si>
  <si>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</si>
  <si>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</si>
  <si>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</si>
  <si>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</si>
  <si>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</si>
  <si>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</si>
  <si>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</si>
  <si>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</si>
  <si>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</si>
  <si>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</si>
  <si>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</si>
  <si>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</si>
  <si>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</si>
  <si>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</si>
  <si>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</si>
  <si>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</si>
  <si>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</si>
  <si>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</si>
  <si>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</si>
  <si>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</si>
  <si>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</si>
  <si>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</si>
  <si>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</si>
  <si>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</si>
  <si>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</si>
  <si>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</si>
  <si>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</si>
  <si>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</si>
  <si>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</si>
  <si>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</si>
  <si>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</si>
  <si>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</si>
  <si>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</si>
  <si>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</si>
  <si>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</si>
  <si>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</si>
  <si>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</si>
  <si>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</si>
  <si>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</si>
  <si>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</si>
  <si>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</si>
  <si>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</si>
  <si>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</si>
  <si>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</si>
  <si>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</si>
  <si>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</si>
  <si>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</si>
  <si>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</si>
  <si>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</si>
  <si>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</si>
  <si>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</si>
  <si>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</si>
  <si>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</si>
  <si>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</si>
  <si>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</si>
  <si>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</si>
  <si>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</si>
  <si>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</si>
  <si>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</si>
  <si>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</si>
  <si>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</si>
  <si>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</si>
  <si>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</si>
  <si>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</si>
  <si>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</si>
  <si>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</si>
  <si>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</si>
  <si>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</si>
  <si>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</si>
  <si>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</si>
  <si>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</si>
  <si>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</si>
  <si>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</si>
  <si>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</si>
  <si>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</si>
  <si>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</si>
  <si>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</si>
  <si>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</si>
  <si>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</si>
  <si>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</si>
  <si>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</si>
  <si>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</si>
  <si>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</si>
  <si>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</si>
  <si>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</si>
  <si>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</si>
  <si>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</si>
  <si>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</si>
  <si>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</si>
  <si>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</si>
  <si>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</si>
  <si>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</si>
  <si>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</si>
  <si>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</si>
  <si>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</si>
  <si>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</si>
  <si>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</si>
  <si>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</si>
  <si>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</si>
  <si>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</si>
  <si>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</si>
  <si>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</si>
  <si>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</si>
  <si>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</si>
  <si>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</si>
  <si>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</si>
  <si>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</si>
  <si>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</si>
  <si>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</si>
  <si>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</si>
  <si>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</si>
  <si>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</si>
  <si>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</si>
  <si>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</si>
  <si>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</si>
  <si>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</si>
  <si>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</si>
  <si>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</si>
  <si>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</si>
  <si>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</si>
  <si>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</si>
  <si>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</si>
  <si>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</si>
  <si>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</si>
  <si>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</si>
  <si>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</si>
  <si>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</si>
  <si>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</si>
  <si>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</si>
  <si>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</si>
  <si>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</si>
  <si>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</si>
  <si>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</si>
  <si>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</si>
  <si>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</si>
  <si>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</si>
  <si>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</si>
  <si>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</si>
  <si>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</si>
  <si>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</si>
  <si>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</si>
  <si>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</si>
  <si>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</si>
  <si>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</si>
  <si>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</si>
  <si>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</si>
  <si>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</si>
  <si>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</si>
  <si>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</si>
  <si>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</si>
  <si>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</si>
  <si>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</si>
  <si>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</si>
  <si>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</si>
  <si>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</si>
  <si>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</si>
  <si>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</si>
  <si>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</si>
  <si>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</si>
  <si>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</si>
  <si>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</si>
  <si>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</si>
  <si>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</si>
  <si>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</si>
  <si>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</si>
  <si>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</si>
  <si>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</si>
  <si>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</si>
  <si>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</si>
  <si>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</si>
  <si>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</si>
  <si>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</si>
  <si>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</si>
  <si>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</si>
  <si>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</si>
  <si>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</si>
  <si>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</si>
  <si>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</si>
  <si>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</si>
  <si>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</si>
  <si>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</si>
  <si>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</si>
  <si>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</si>
  <si>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</si>
  <si>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</si>
  <si>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</si>
  <si>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</si>
  <si>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</si>
  <si>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</si>
  <si>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</si>
  <si>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</si>
  <si>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</si>
  <si>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</si>
  <si>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</si>
  <si>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</si>
  <si>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</si>
  <si>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</si>
  <si>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</si>
  <si>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</si>
  <si>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</si>
  <si>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</si>
  <si>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</si>
  <si>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</si>
  <si>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</si>
  <si>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</si>
  <si>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</si>
  <si>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</si>
  <si>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</si>
  <si>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</si>
  <si>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</si>
  <si>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</si>
  <si>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</si>
  <si>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</si>
  <si>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</si>
  <si>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</si>
  <si>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</si>
  <si>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</si>
  <si>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</si>
  <si>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</si>
  <si>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</si>
  <si>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</si>
  <si>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</si>
  <si>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</si>
  <si>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</si>
  <si>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</si>
  <si>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</si>
  <si>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</si>
  <si>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</si>
  <si>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</si>
  <si>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</si>
  <si>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</si>
  <si>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</si>
  <si>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</si>
  <si>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</si>
  <si>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</si>
  <si>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</si>
  <si>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</si>
  <si>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</si>
  <si>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</si>
  <si>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</si>
  <si>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</si>
  <si>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</si>
  <si>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</si>
  <si>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</si>
  <si>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</si>
  <si>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</si>
  <si>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</si>
  <si>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</si>
  <si>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</si>
  <si>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</si>
  <si>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</si>
  <si>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</si>
  <si>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</si>
  <si>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</si>
  <si>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</si>
  <si>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</si>
  <si>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</si>
  <si>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</si>
  <si>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</si>
  <si>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</si>
  <si>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</si>
  <si>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</si>
  <si>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</si>
  <si>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</si>
  <si>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</si>
  <si>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</si>
  <si>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</si>
  <si>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</si>
  <si>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</si>
  <si>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</si>
  <si>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</si>
  <si>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</si>
  <si>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</si>
  <si>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</si>
  <si>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</si>
  <si>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</si>
  <si>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</si>
  <si>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</si>
  <si>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</si>
  <si>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</si>
  <si>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</si>
  <si>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</si>
  <si>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</si>
  <si>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</si>
  <si>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</si>
  <si>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</si>
  <si>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</si>
  <si>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</si>
  <si>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</si>
  <si>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</si>
  <si>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</si>
  <si>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</si>
  <si>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</si>
  <si>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</si>
  <si>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</si>
  <si>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</si>
  <si>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</si>
  <si>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</si>
  <si>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</si>
  <si>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</si>
  <si>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</si>
  <si>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</si>
  <si>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</si>
  <si>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</si>
  <si>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</si>
  <si>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</si>
  <si>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</si>
  <si>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</si>
  <si>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</si>
  <si>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</si>
  <si>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</si>
  <si>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</si>
  <si>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</si>
  <si>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</si>
  <si>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</si>
  <si>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</si>
  <si>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</si>
  <si>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</si>
  <si>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</si>
  <si>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</si>
  <si>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</si>
  <si>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</si>
  <si>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</si>
  <si>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</si>
  <si>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</si>
  <si>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</si>
  <si>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</si>
  <si>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</si>
  <si>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</si>
  <si>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</si>
  <si>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</si>
  <si>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</si>
  <si>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</si>
  <si>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</si>
  <si>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</si>
  <si>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　</t>
  </si>
  <si>
    <t>044</t>
    <phoneticPr fontId="2"/>
  </si>
  <si>
    <t>588</t>
    <phoneticPr fontId="2"/>
  </si>
  <si>
    <t>6428</t>
    <phoneticPr fontId="2"/>
  </si>
  <si>
    <t>212</t>
    <phoneticPr fontId="2"/>
  </si>
  <si>
    <t>0055</t>
    <phoneticPr fontId="2"/>
  </si>
  <si>
    <t>川崎市幸区南加瀬3-10-1</t>
    <rPh sb="0" eb="3">
      <t>カワサキシ</t>
    </rPh>
    <rPh sb="3" eb="5">
      <t>サイワイク</t>
    </rPh>
    <rPh sb="5" eb="8">
      <t>ミナミカセ</t>
    </rPh>
    <phoneticPr fontId="2"/>
  </si>
  <si>
    <t>持田</t>
    <rPh sb="0" eb="2">
      <t>モチダ</t>
    </rPh>
    <phoneticPr fontId="2"/>
  </si>
  <si>
    <t>卓也</t>
    <rPh sb="0" eb="2">
      <t>タクヤ</t>
    </rPh>
    <phoneticPr fontId="2"/>
  </si>
  <si>
    <t>もちだ</t>
    <phoneticPr fontId="2"/>
  </si>
  <si>
    <t>たくや</t>
    <phoneticPr fontId="2"/>
  </si>
  <si>
    <t>あらい</t>
    <phoneticPr fontId="2"/>
  </si>
  <si>
    <t>こうた</t>
    <phoneticPr fontId="2"/>
  </si>
  <si>
    <t>新井</t>
    <rPh sb="0" eb="2">
      <t>アライ</t>
    </rPh>
    <phoneticPr fontId="2"/>
  </si>
  <si>
    <t>広太</t>
    <rPh sb="0" eb="1">
      <t>ヒロ</t>
    </rPh>
    <rPh sb="1" eb="2">
      <t>タ</t>
    </rPh>
    <phoneticPr fontId="2"/>
  </si>
  <si>
    <t>ゆうた</t>
    <phoneticPr fontId="2"/>
  </si>
  <si>
    <t>優太</t>
    <rPh sb="0" eb="2">
      <t>ユウタ</t>
    </rPh>
    <phoneticPr fontId="2"/>
  </si>
  <si>
    <t>すみおか</t>
    <phoneticPr fontId="2"/>
  </si>
  <si>
    <t>りひと</t>
    <phoneticPr fontId="2"/>
  </si>
  <si>
    <t>住岡</t>
    <rPh sb="0" eb="2">
      <t>スミオカ</t>
    </rPh>
    <phoneticPr fontId="2"/>
  </si>
  <si>
    <t>理仁</t>
    <rPh sb="0" eb="1">
      <t>リ</t>
    </rPh>
    <rPh sb="1" eb="2">
      <t>ジン</t>
    </rPh>
    <phoneticPr fontId="2"/>
  </si>
  <si>
    <t>あらい</t>
    <phoneticPr fontId="2"/>
  </si>
  <si>
    <t>ゆうた</t>
    <phoneticPr fontId="2"/>
  </si>
  <si>
    <t>新井</t>
    <rPh sb="0" eb="2">
      <t>アライ</t>
    </rPh>
    <phoneticPr fontId="2"/>
  </si>
  <si>
    <t>優太</t>
    <rPh sb="0" eb="2">
      <t>ユウタ</t>
    </rPh>
    <phoneticPr fontId="2"/>
  </si>
  <si>
    <t>さかぐち</t>
    <phoneticPr fontId="2"/>
  </si>
  <si>
    <t>かなと</t>
    <phoneticPr fontId="2"/>
  </si>
  <si>
    <t>坂口</t>
    <rPh sb="0" eb="2">
      <t>サカグチ</t>
    </rPh>
    <phoneticPr fontId="2"/>
  </si>
  <si>
    <t>叶航</t>
    <rPh sb="0" eb="1">
      <t>カナ</t>
    </rPh>
    <rPh sb="1" eb="2">
      <t>ワタル</t>
    </rPh>
    <phoneticPr fontId="2"/>
  </si>
  <si>
    <t>かさねがわ</t>
    <phoneticPr fontId="2"/>
  </si>
  <si>
    <t>だいと</t>
    <phoneticPr fontId="2"/>
  </si>
  <si>
    <t>重川</t>
    <rPh sb="0" eb="1">
      <t>カサ</t>
    </rPh>
    <rPh sb="1" eb="2">
      <t>カワ</t>
    </rPh>
    <phoneticPr fontId="2"/>
  </si>
  <si>
    <t>大都</t>
    <rPh sb="0" eb="1">
      <t>ダイ</t>
    </rPh>
    <rPh sb="1" eb="2">
      <t>ト</t>
    </rPh>
    <phoneticPr fontId="2"/>
  </si>
  <si>
    <t>にしむら</t>
    <phoneticPr fontId="2"/>
  </si>
  <si>
    <t>れい</t>
    <phoneticPr fontId="2"/>
  </si>
  <si>
    <t xml:space="preserve">  西村　</t>
    <rPh sb="2" eb="4">
      <t>ニシムラ</t>
    </rPh>
    <phoneticPr fontId="2"/>
  </si>
  <si>
    <t>怜衣</t>
    <rPh sb="0" eb="1">
      <t>レイ</t>
    </rPh>
    <rPh sb="1" eb="2">
      <t>イ</t>
    </rPh>
    <phoneticPr fontId="2"/>
  </si>
  <si>
    <t>あんみ</t>
    <phoneticPr fontId="2"/>
  </si>
  <si>
    <t>くにと</t>
    <phoneticPr fontId="2"/>
  </si>
  <si>
    <t>安味</t>
    <rPh sb="0" eb="2">
      <t>アンミ</t>
    </rPh>
    <phoneticPr fontId="2"/>
  </si>
  <si>
    <t>邦仁</t>
    <rPh sb="0" eb="1">
      <t>クニ</t>
    </rPh>
    <rPh sb="1" eb="2">
      <t>ジン</t>
    </rPh>
    <phoneticPr fontId="2"/>
  </si>
  <si>
    <t>てらしま</t>
    <phoneticPr fontId="2"/>
  </si>
  <si>
    <t>そうや</t>
    <phoneticPr fontId="2"/>
  </si>
  <si>
    <t>寺島</t>
    <rPh sb="0" eb="2">
      <t>テラシマ</t>
    </rPh>
    <phoneticPr fontId="2"/>
  </si>
  <si>
    <t>颯哉</t>
    <rPh sb="0" eb="1">
      <t>ハヤテ</t>
    </rPh>
    <rPh sb="1" eb="2">
      <t>ヤ</t>
    </rPh>
    <phoneticPr fontId="2"/>
  </si>
  <si>
    <t>やました</t>
    <phoneticPr fontId="2"/>
  </si>
  <si>
    <t>しゅうと</t>
    <phoneticPr fontId="2"/>
  </si>
  <si>
    <t>山下</t>
    <rPh sb="0" eb="2">
      <t>ヤマシタ</t>
    </rPh>
    <phoneticPr fontId="2"/>
  </si>
  <si>
    <t>翔斗</t>
    <rPh sb="0" eb="1">
      <t>ショウ</t>
    </rPh>
    <rPh sb="1" eb="2">
      <t>ト</t>
    </rPh>
    <phoneticPr fontId="2"/>
  </si>
  <si>
    <t>きりさわ</t>
    <phoneticPr fontId="2"/>
  </si>
  <si>
    <t>はると</t>
    <phoneticPr fontId="2"/>
  </si>
  <si>
    <t>桐澤</t>
    <rPh sb="0" eb="2">
      <t>キリサワ</t>
    </rPh>
    <phoneticPr fontId="2"/>
  </si>
  <si>
    <t>悠人</t>
    <rPh sb="0" eb="1">
      <t>ユウ</t>
    </rPh>
    <rPh sb="1" eb="2">
      <t>ヒト</t>
    </rPh>
    <phoneticPr fontId="2"/>
  </si>
  <si>
    <t>みやもと</t>
    <phoneticPr fontId="2"/>
  </si>
  <si>
    <t>たつや</t>
    <phoneticPr fontId="2"/>
  </si>
  <si>
    <t>宮本</t>
    <rPh sb="0" eb="2">
      <t>ミヤモト</t>
    </rPh>
    <phoneticPr fontId="2"/>
  </si>
  <si>
    <t>くぼた</t>
    <phoneticPr fontId="2"/>
  </si>
  <si>
    <t>きょうと</t>
    <phoneticPr fontId="2"/>
  </si>
  <si>
    <t>久保田</t>
    <rPh sb="0" eb="3">
      <t>クボタ</t>
    </rPh>
    <phoneticPr fontId="2"/>
  </si>
  <si>
    <t>京人</t>
    <rPh sb="0" eb="1">
      <t>キョウ</t>
    </rPh>
    <rPh sb="1" eb="2">
      <t>ヒト</t>
    </rPh>
    <phoneticPr fontId="2"/>
  </si>
  <si>
    <t>ますたに</t>
    <phoneticPr fontId="2"/>
  </si>
  <si>
    <t>ひびき</t>
    <phoneticPr fontId="2"/>
  </si>
  <si>
    <t>増谷</t>
    <rPh sb="0" eb="2">
      <t>マスタニ</t>
    </rPh>
    <phoneticPr fontId="2"/>
  </si>
  <si>
    <t>響</t>
    <rPh sb="0" eb="1">
      <t>ヒビ</t>
    </rPh>
    <phoneticPr fontId="2"/>
  </si>
  <si>
    <t>やまかわ</t>
    <phoneticPr fontId="2"/>
  </si>
  <si>
    <t>あおや</t>
    <phoneticPr fontId="2"/>
  </si>
  <si>
    <t>山川</t>
    <rPh sb="0" eb="2">
      <t>ヤマカワ</t>
    </rPh>
    <phoneticPr fontId="2"/>
  </si>
  <si>
    <t>碧也</t>
    <rPh sb="0" eb="1">
      <t>アオイ</t>
    </rPh>
    <rPh sb="1" eb="2">
      <t>ヤ</t>
    </rPh>
    <phoneticPr fontId="2"/>
  </si>
  <si>
    <t>松田　宇宙</t>
    <rPh sb="0" eb="2">
      <t>マツダ</t>
    </rPh>
    <rPh sb="3" eb="5">
      <t>ウチュウ</t>
    </rPh>
    <phoneticPr fontId="2"/>
  </si>
  <si>
    <t>達弥</t>
    <rPh sb="0" eb="2">
      <t>タツヤ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</si>
</sst>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5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2" xfId="0" applyFont="1" applyFill="1" applyBorder="1" applyAlignment="1" applyProtection="1">
      <alignment horizontal="center" vertical="center"/>
      <protection locked="0"/>
    </xf>
    <xf numFmtId="0" fontId="1" fillId="2" borderId="153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48" xfId="0" applyFont="1" applyBorder="1" applyAlignment="1">
      <alignment horizontal="center" vertical="center" shrinkToFit="1"/>
    </xf>
    <xf numFmtId="0" fontId="6" fillId="0" borderId="141" xfId="0" applyFont="1" applyBorder="1" applyAlignment="1">
      <alignment horizontal="center" vertical="center" shrinkToFit="1"/>
    </xf>
    <xf numFmtId="0" fontId="6" fillId="0" borderId="149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2" xfId="0" applyFont="1" applyBorder="1" applyAlignment="1">
      <alignment horizontal="center" vertical="center" shrinkToFit="1"/>
    </xf>
    <xf numFmtId="0" fontId="5" fillId="0" borderId="143" xfId="0" applyFont="1" applyBorder="1" applyAlignment="1">
      <alignment horizontal="center" vertical="center" shrinkToFit="1"/>
    </xf>
    <xf numFmtId="0" fontId="5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7" xfId="0" applyFont="1" applyFill="1" applyBorder="1" applyAlignment="1" applyProtection="1">
      <alignment horizontal="center" vertical="center" shrinkToFit="1"/>
      <protection locked="0"/>
    </xf>
    <xf numFmtId="0" fontId="5" fillId="2" borderId="150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1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4" borderId="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8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0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0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3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8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58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0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4" borderId="5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6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3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3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4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3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57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58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59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6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K19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13" zoomScaleNormal="100" zoomScaleSheetLayoutView="100" workbookViewId="0">
      <selection activeCell="BN27" sqref="BN2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2114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54" t="str">
        <f>IF(S2="","",VLOOKUP(S2,チーム番号!A2:E501,5,FALSE))</f>
        <v>川崎市立南加瀬中学校</v>
      </c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6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57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9"/>
      <c r="AB4" s="176" t="s">
        <v>695</v>
      </c>
      <c r="AC4" s="177"/>
      <c r="AD4" s="177"/>
      <c r="AE4" s="177"/>
      <c r="AF4" s="4" t="s">
        <v>583</v>
      </c>
      <c r="AG4" s="177" t="s">
        <v>696</v>
      </c>
      <c r="AH4" s="177"/>
      <c r="AI4" s="177"/>
      <c r="AJ4" s="177"/>
      <c r="AK4" s="4" t="s">
        <v>583</v>
      </c>
      <c r="AL4" s="177" t="s">
        <v>697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586</v>
      </c>
      <c r="AG6" s="160"/>
      <c r="AH6" s="160"/>
      <c r="AI6" s="160"/>
      <c r="AJ6" s="160"/>
      <c r="AK6" s="25" t="s">
        <v>586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54" t="str">
        <f>IF(S7="","",VLOOKUP(S7,チーム番号!A2:E501,5,FALSE))</f>
        <v/>
      </c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6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57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9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60"/>
      <c r="C11" s="261"/>
      <c r="D11" s="261"/>
      <c r="E11" s="262"/>
      <c r="F11" s="263"/>
      <c r="G11" s="264"/>
      <c r="H11" s="48" t="s">
        <v>591</v>
      </c>
      <c r="I11" s="265"/>
      <c r="J11" s="265"/>
      <c r="K11" s="26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67"/>
      <c r="AC11" s="268"/>
      <c r="AD11" s="268"/>
      <c r="AE11" s="268"/>
      <c r="AF11" s="49" t="s">
        <v>586</v>
      </c>
      <c r="AG11" s="268"/>
      <c r="AH11" s="268"/>
      <c r="AI11" s="268"/>
      <c r="AJ11" s="268"/>
      <c r="AK11" s="49" t="s">
        <v>586</v>
      </c>
      <c r="AL11" s="268"/>
      <c r="AM11" s="268"/>
      <c r="AN11" s="268"/>
      <c r="AO11" s="269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705</v>
      </c>
      <c r="AA12" s="206"/>
      <c r="AB12" s="206"/>
      <c r="AC12" s="206"/>
      <c r="AD12" s="206"/>
      <c r="AE12" s="206" t="s">
        <v>706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694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705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713</v>
      </c>
      <c r="G16" s="215"/>
      <c r="H16" s="215"/>
      <c r="I16" s="215"/>
      <c r="J16" s="216"/>
      <c r="K16" s="215" t="s">
        <v>714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707</v>
      </c>
      <c r="AA16" s="215"/>
      <c r="AB16" s="215"/>
      <c r="AC16" s="215"/>
      <c r="AD16" s="216"/>
      <c r="AE16" s="215" t="s">
        <v>710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50" t="s">
        <v>15</v>
      </c>
      <c r="S20" s="270"/>
      <c r="T20" s="250" t="s">
        <v>16</v>
      </c>
      <c r="U20" s="251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50" t="s">
        <v>15</v>
      </c>
      <c r="AM20" s="270"/>
      <c r="AN20" s="250" t="s">
        <v>16</v>
      </c>
      <c r="AO20" s="251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52"/>
      <c r="S21" s="252"/>
      <c r="T21" s="252"/>
      <c r="U21" s="253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52"/>
      <c r="AM21" s="252"/>
      <c r="AN21" s="252"/>
      <c r="AO21" s="253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284" t="s">
        <v>715</v>
      </c>
      <c r="G22" s="285"/>
      <c r="H22" s="285"/>
      <c r="I22" s="285"/>
      <c r="J22" s="285"/>
      <c r="K22" s="285" t="s">
        <v>716</v>
      </c>
      <c r="L22" s="285"/>
      <c r="M22" s="285"/>
      <c r="N22" s="285"/>
      <c r="O22" s="286"/>
      <c r="P22" s="271">
        <v>3</v>
      </c>
      <c r="Q22" s="271"/>
      <c r="R22" s="247">
        <v>175</v>
      </c>
      <c r="S22" s="248"/>
      <c r="T22" s="248"/>
      <c r="U22" s="249"/>
      <c r="V22" s="116">
        <v>7</v>
      </c>
      <c r="W22" s="117"/>
      <c r="X22" s="118">
        <v>7</v>
      </c>
      <c r="Y22" s="118"/>
      <c r="Z22" s="284" t="s">
        <v>739</v>
      </c>
      <c r="AA22" s="285"/>
      <c r="AB22" s="285"/>
      <c r="AC22" s="285"/>
      <c r="AD22" s="285"/>
      <c r="AE22" s="285" t="s">
        <v>740</v>
      </c>
      <c r="AF22" s="285"/>
      <c r="AG22" s="285"/>
      <c r="AH22" s="285"/>
      <c r="AI22" s="286"/>
      <c r="AJ22" s="271">
        <v>3</v>
      </c>
      <c r="AK22" s="271"/>
      <c r="AL22" s="247">
        <v>159</v>
      </c>
      <c r="AM22" s="248"/>
      <c r="AN22" s="248"/>
      <c r="AO22" s="249"/>
    </row>
    <row r="23" spans="2:41" ht="30" customHeight="1" x14ac:dyDescent="0.15">
      <c r="B23" s="99"/>
      <c r="C23" s="100"/>
      <c r="D23" s="119"/>
      <c r="E23" s="119"/>
      <c r="F23" s="281" t="s">
        <v>717</v>
      </c>
      <c r="G23" s="282"/>
      <c r="H23" s="282"/>
      <c r="I23" s="282"/>
      <c r="J23" s="282"/>
      <c r="K23" s="282" t="s">
        <v>718</v>
      </c>
      <c r="L23" s="282"/>
      <c r="M23" s="282"/>
      <c r="N23" s="282"/>
      <c r="O23" s="283"/>
      <c r="P23" s="272"/>
      <c r="Q23" s="272"/>
      <c r="R23" s="241"/>
      <c r="S23" s="242"/>
      <c r="T23" s="242"/>
      <c r="U23" s="243"/>
      <c r="V23" s="99"/>
      <c r="W23" s="100"/>
      <c r="X23" s="119"/>
      <c r="Y23" s="119"/>
      <c r="Z23" s="281" t="s">
        <v>741</v>
      </c>
      <c r="AA23" s="282"/>
      <c r="AB23" s="282"/>
      <c r="AC23" s="282"/>
      <c r="AD23" s="282"/>
      <c r="AE23" s="282" t="s">
        <v>742</v>
      </c>
      <c r="AF23" s="282"/>
      <c r="AG23" s="282"/>
      <c r="AH23" s="282"/>
      <c r="AI23" s="283"/>
      <c r="AJ23" s="272"/>
      <c r="AK23" s="272"/>
      <c r="AL23" s="241"/>
      <c r="AM23" s="242"/>
      <c r="AN23" s="242"/>
      <c r="AO23" s="243"/>
    </row>
    <row r="24" spans="2:41" ht="13.5" customHeight="1" x14ac:dyDescent="0.15">
      <c r="B24" s="89">
        <v>2</v>
      </c>
      <c r="C24" s="90"/>
      <c r="D24" s="77">
        <v>2</v>
      </c>
      <c r="E24" s="77"/>
      <c r="F24" s="276" t="s">
        <v>719</v>
      </c>
      <c r="G24" s="277"/>
      <c r="H24" s="277"/>
      <c r="I24" s="277"/>
      <c r="J24" s="277"/>
      <c r="K24" s="277" t="s">
        <v>720</v>
      </c>
      <c r="L24" s="277"/>
      <c r="M24" s="277"/>
      <c r="N24" s="277"/>
      <c r="O24" s="278"/>
      <c r="P24" s="279">
        <v>3</v>
      </c>
      <c r="Q24" s="279"/>
      <c r="R24" s="238">
        <v>168</v>
      </c>
      <c r="S24" s="239"/>
      <c r="T24" s="239"/>
      <c r="U24" s="240"/>
      <c r="V24" s="89">
        <v>8</v>
      </c>
      <c r="W24" s="90"/>
      <c r="X24" s="77">
        <v>8</v>
      </c>
      <c r="Y24" s="77"/>
      <c r="Z24" s="276" t="s">
        <v>743</v>
      </c>
      <c r="AA24" s="277"/>
      <c r="AB24" s="277"/>
      <c r="AC24" s="277"/>
      <c r="AD24" s="277"/>
      <c r="AE24" s="277" t="s">
        <v>744</v>
      </c>
      <c r="AF24" s="277"/>
      <c r="AG24" s="277"/>
      <c r="AH24" s="277"/>
      <c r="AI24" s="278"/>
      <c r="AJ24" s="279">
        <v>3</v>
      </c>
      <c r="AK24" s="279"/>
      <c r="AL24" s="238">
        <v>160</v>
      </c>
      <c r="AM24" s="239"/>
      <c r="AN24" s="239"/>
      <c r="AO24" s="240"/>
    </row>
    <row r="25" spans="2:41" ht="30" customHeight="1" x14ac:dyDescent="0.15">
      <c r="B25" s="107"/>
      <c r="C25" s="108"/>
      <c r="D25" s="101"/>
      <c r="E25" s="101"/>
      <c r="F25" s="273" t="s">
        <v>721</v>
      </c>
      <c r="G25" s="274"/>
      <c r="H25" s="274"/>
      <c r="I25" s="274"/>
      <c r="J25" s="274"/>
      <c r="K25" s="274" t="s">
        <v>722</v>
      </c>
      <c r="L25" s="274"/>
      <c r="M25" s="274"/>
      <c r="N25" s="274"/>
      <c r="O25" s="275"/>
      <c r="P25" s="280"/>
      <c r="Q25" s="280"/>
      <c r="R25" s="241"/>
      <c r="S25" s="242"/>
      <c r="T25" s="242"/>
      <c r="U25" s="243"/>
      <c r="V25" s="107"/>
      <c r="W25" s="108"/>
      <c r="X25" s="101"/>
      <c r="Y25" s="101"/>
      <c r="Z25" s="273" t="s">
        <v>745</v>
      </c>
      <c r="AA25" s="274"/>
      <c r="AB25" s="274"/>
      <c r="AC25" s="274"/>
      <c r="AD25" s="274"/>
      <c r="AE25" s="274" t="s">
        <v>746</v>
      </c>
      <c r="AF25" s="274"/>
      <c r="AG25" s="274"/>
      <c r="AH25" s="274"/>
      <c r="AI25" s="275"/>
      <c r="AJ25" s="280"/>
      <c r="AK25" s="280"/>
      <c r="AL25" s="241"/>
      <c r="AM25" s="242"/>
      <c r="AN25" s="242"/>
      <c r="AO25" s="243"/>
    </row>
    <row r="26" spans="2:41" ht="13.5" customHeight="1" x14ac:dyDescent="0.15">
      <c r="B26" s="99">
        <v>3</v>
      </c>
      <c r="C26" s="100"/>
      <c r="D26" s="77">
        <v>3</v>
      </c>
      <c r="E26" s="77"/>
      <c r="F26" s="276" t="s">
        <v>723</v>
      </c>
      <c r="G26" s="277"/>
      <c r="H26" s="277"/>
      <c r="I26" s="277"/>
      <c r="J26" s="277"/>
      <c r="K26" s="277" t="s">
        <v>724</v>
      </c>
      <c r="L26" s="277"/>
      <c r="M26" s="277"/>
      <c r="N26" s="277"/>
      <c r="O26" s="278"/>
      <c r="P26" s="279">
        <v>3</v>
      </c>
      <c r="Q26" s="279"/>
      <c r="R26" s="238">
        <v>175</v>
      </c>
      <c r="S26" s="239"/>
      <c r="T26" s="239"/>
      <c r="U26" s="240"/>
      <c r="V26" s="99">
        <v>9</v>
      </c>
      <c r="W26" s="100"/>
      <c r="X26" s="77">
        <v>9</v>
      </c>
      <c r="Y26" s="77"/>
      <c r="Z26" s="276" t="s">
        <v>747</v>
      </c>
      <c r="AA26" s="277"/>
      <c r="AB26" s="277"/>
      <c r="AC26" s="277"/>
      <c r="AD26" s="277"/>
      <c r="AE26" s="277" t="s">
        <v>748</v>
      </c>
      <c r="AF26" s="277"/>
      <c r="AG26" s="277"/>
      <c r="AH26" s="277"/>
      <c r="AI26" s="278"/>
      <c r="AJ26" s="279">
        <v>2</v>
      </c>
      <c r="AK26" s="279"/>
      <c r="AL26" s="238">
        <v>165</v>
      </c>
      <c r="AM26" s="239"/>
      <c r="AN26" s="239"/>
      <c r="AO26" s="240"/>
    </row>
    <row r="27" spans="2:41" ht="30" customHeight="1" x14ac:dyDescent="0.15">
      <c r="B27" s="99"/>
      <c r="C27" s="100"/>
      <c r="D27" s="101"/>
      <c r="E27" s="101"/>
      <c r="F27" s="273" t="s">
        <v>725</v>
      </c>
      <c r="G27" s="274"/>
      <c r="H27" s="274"/>
      <c r="I27" s="274"/>
      <c r="J27" s="274"/>
      <c r="K27" s="274" t="s">
        <v>726</v>
      </c>
      <c r="L27" s="274"/>
      <c r="M27" s="274"/>
      <c r="N27" s="274"/>
      <c r="O27" s="275"/>
      <c r="P27" s="280"/>
      <c r="Q27" s="280"/>
      <c r="R27" s="241"/>
      <c r="S27" s="242"/>
      <c r="T27" s="242"/>
      <c r="U27" s="243"/>
      <c r="V27" s="99"/>
      <c r="W27" s="100"/>
      <c r="X27" s="101"/>
      <c r="Y27" s="101"/>
      <c r="Z27" s="273" t="s">
        <v>749</v>
      </c>
      <c r="AA27" s="274"/>
      <c r="AB27" s="274"/>
      <c r="AC27" s="274"/>
      <c r="AD27" s="274"/>
      <c r="AE27" s="274" t="s">
        <v>763</v>
      </c>
      <c r="AF27" s="274"/>
      <c r="AG27" s="274"/>
      <c r="AH27" s="274"/>
      <c r="AI27" s="275"/>
      <c r="AJ27" s="280"/>
      <c r="AK27" s="280"/>
      <c r="AL27" s="241"/>
      <c r="AM27" s="242"/>
      <c r="AN27" s="242"/>
      <c r="AO27" s="243"/>
    </row>
    <row r="28" spans="2:41" ht="13.5" customHeight="1" x14ac:dyDescent="0.15">
      <c r="B28" s="89">
        <v>4</v>
      </c>
      <c r="C28" s="90"/>
      <c r="D28" s="77">
        <v>4</v>
      </c>
      <c r="E28" s="77"/>
      <c r="F28" s="276" t="s">
        <v>727</v>
      </c>
      <c r="G28" s="277"/>
      <c r="H28" s="277"/>
      <c r="I28" s="277"/>
      <c r="J28" s="277"/>
      <c r="K28" s="277" t="s">
        <v>728</v>
      </c>
      <c r="L28" s="277"/>
      <c r="M28" s="277"/>
      <c r="N28" s="277"/>
      <c r="O28" s="278"/>
      <c r="P28" s="279">
        <v>3</v>
      </c>
      <c r="Q28" s="279"/>
      <c r="R28" s="238">
        <v>178</v>
      </c>
      <c r="S28" s="239"/>
      <c r="T28" s="239"/>
      <c r="U28" s="240"/>
      <c r="V28" s="89">
        <v>10</v>
      </c>
      <c r="W28" s="90"/>
      <c r="X28" s="77">
        <v>10</v>
      </c>
      <c r="Y28" s="77"/>
      <c r="Z28" s="276" t="s">
        <v>750</v>
      </c>
      <c r="AA28" s="277"/>
      <c r="AB28" s="277"/>
      <c r="AC28" s="277"/>
      <c r="AD28" s="277"/>
      <c r="AE28" s="277" t="s">
        <v>751</v>
      </c>
      <c r="AF28" s="277"/>
      <c r="AG28" s="277"/>
      <c r="AH28" s="277"/>
      <c r="AI28" s="278"/>
      <c r="AJ28" s="279">
        <v>2</v>
      </c>
      <c r="AK28" s="279"/>
      <c r="AL28" s="238">
        <v>169</v>
      </c>
      <c r="AM28" s="239"/>
      <c r="AN28" s="239"/>
      <c r="AO28" s="240"/>
    </row>
    <row r="29" spans="2:41" ht="30" customHeight="1" x14ac:dyDescent="0.15">
      <c r="B29" s="107"/>
      <c r="C29" s="108"/>
      <c r="D29" s="101"/>
      <c r="E29" s="101"/>
      <c r="F29" s="273" t="s">
        <v>729</v>
      </c>
      <c r="G29" s="274"/>
      <c r="H29" s="274"/>
      <c r="I29" s="274"/>
      <c r="J29" s="274"/>
      <c r="K29" s="274" t="s">
        <v>730</v>
      </c>
      <c r="L29" s="274"/>
      <c r="M29" s="274"/>
      <c r="N29" s="274"/>
      <c r="O29" s="275"/>
      <c r="P29" s="280"/>
      <c r="Q29" s="280"/>
      <c r="R29" s="241"/>
      <c r="S29" s="242"/>
      <c r="T29" s="242"/>
      <c r="U29" s="243"/>
      <c r="V29" s="107"/>
      <c r="W29" s="108"/>
      <c r="X29" s="101"/>
      <c r="Y29" s="101"/>
      <c r="Z29" s="273" t="s">
        <v>752</v>
      </c>
      <c r="AA29" s="274"/>
      <c r="AB29" s="274"/>
      <c r="AC29" s="274"/>
      <c r="AD29" s="274"/>
      <c r="AE29" s="274" t="s">
        <v>753</v>
      </c>
      <c r="AF29" s="274"/>
      <c r="AG29" s="274"/>
      <c r="AH29" s="274"/>
      <c r="AI29" s="275"/>
      <c r="AJ29" s="280"/>
      <c r="AK29" s="280"/>
      <c r="AL29" s="241"/>
      <c r="AM29" s="242"/>
      <c r="AN29" s="242"/>
      <c r="AO29" s="243"/>
    </row>
    <row r="30" spans="2:41" ht="13.5" customHeight="1" x14ac:dyDescent="0.15">
      <c r="B30" s="99">
        <v>5</v>
      </c>
      <c r="C30" s="100"/>
      <c r="D30" s="77">
        <v>5</v>
      </c>
      <c r="E30" s="77"/>
      <c r="F30" s="276" t="s">
        <v>731</v>
      </c>
      <c r="G30" s="277"/>
      <c r="H30" s="277"/>
      <c r="I30" s="277"/>
      <c r="J30" s="277"/>
      <c r="K30" s="277" t="s">
        <v>732</v>
      </c>
      <c r="L30" s="277"/>
      <c r="M30" s="277"/>
      <c r="N30" s="277"/>
      <c r="O30" s="278"/>
      <c r="P30" s="279">
        <v>3</v>
      </c>
      <c r="Q30" s="279"/>
      <c r="R30" s="238">
        <v>167</v>
      </c>
      <c r="S30" s="239"/>
      <c r="T30" s="239"/>
      <c r="U30" s="240"/>
      <c r="V30" s="82">
        <v>11</v>
      </c>
      <c r="W30" s="83"/>
      <c r="X30" s="77">
        <v>11</v>
      </c>
      <c r="Y30" s="77"/>
      <c r="Z30" s="276" t="s">
        <v>754</v>
      </c>
      <c r="AA30" s="277"/>
      <c r="AB30" s="277"/>
      <c r="AC30" s="277"/>
      <c r="AD30" s="277"/>
      <c r="AE30" s="277" t="s">
        <v>755</v>
      </c>
      <c r="AF30" s="277"/>
      <c r="AG30" s="277"/>
      <c r="AH30" s="277"/>
      <c r="AI30" s="278"/>
      <c r="AJ30" s="279">
        <v>2</v>
      </c>
      <c r="AK30" s="279"/>
      <c r="AL30" s="238">
        <v>168</v>
      </c>
      <c r="AM30" s="239"/>
      <c r="AN30" s="239"/>
      <c r="AO30" s="240"/>
    </row>
    <row r="31" spans="2:41" ht="30" customHeight="1" x14ac:dyDescent="0.15">
      <c r="B31" s="99"/>
      <c r="C31" s="100"/>
      <c r="D31" s="101"/>
      <c r="E31" s="101"/>
      <c r="F31" s="273" t="s">
        <v>733</v>
      </c>
      <c r="G31" s="274"/>
      <c r="H31" s="274"/>
      <c r="I31" s="274"/>
      <c r="J31" s="274"/>
      <c r="K31" s="274" t="s">
        <v>734</v>
      </c>
      <c r="L31" s="274"/>
      <c r="M31" s="274"/>
      <c r="N31" s="274"/>
      <c r="O31" s="275"/>
      <c r="P31" s="280"/>
      <c r="Q31" s="280"/>
      <c r="R31" s="241"/>
      <c r="S31" s="242"/>
      <c r="T31" s="242"/>
      <c r="U31" s="243"/>
      <c r="V31" s="82"/>
      <c r="W31" s="83"/>
      <c r="X31" s="101"/>
      <c r="Y31" s="101"/>
      <c r="Z31" s="273" t="s">
        <v>756</v>
      </c>
      <c r="AA31" s="274"/>
      <c r="AB31" s="274"/>
      <c r="AC31" s="274"/>
      <c r="AD31" s="274"/>
      <c r="AE31" s="274" t="s">
        <v>757</v>
      </c>
      <c r="AF31" s="274"/>
      <c r="AG31" s="274"/>
      <c r="AH31" s="274"/>
      <c r="AI31" s="275"/>
      <c r="AJ31" s="280"/>
      <c r="AK31" s="280"/>
      <c r="AL31" s="241"/>
      <c r="AM31" s="242"/>
      <c r="AN31" s="242"/>
      <c r="AO31" s="243"/>
    </row>
    <row r="32" spans="2:41" ht="13.5" customHeight="1" x14ac:dyDescent="0.15">
      <c r="B32" s="89">
        <v>6</v>
      </c>
      <c r="C32" s="90"/>
      <c r="D32" s="77">
        <v>6</v>
      </c>
      <c r="E32" s="77"/>
      <c r="F32" s="276" t="s">
        <v>735</v>
      </c>
      <c r="G32" s="277"/>
      <c r="H32" s="277"/>
      <c r="I32" s="277"/>
      <c r="J32" s="277"/>
      <c r="K32" s="277" t="s">
        <v>736</v>
      </c>
      <c r="L32" s="277"/>
      <c r="M32" s="277"/>
      <c r="N32" s="277"/>
      <c r="O32" s="278"/>
      <c r="P32" s="279">
        <v>3</v>
      </c>
      <c r="Q32" s="279"/>
      <c r="R32" s="238">
        <v>165</v>
      </c>
      <c r="S32" s="239"/>
      <c r="T32" s="239"/>
      <c r="U32" s="240"/>
      <c r="V32" s="82">
        <v>12</v>
      </c>
      <c r="W32" s="83"/>
      <c r="X32" s="77">
        <v>12</v>
      </c>
      <c r="Y32" s="77"/>
      <c r="Z32" s="276" t="s">
        <v>758</v>
      </c>
      <c r="AA32" s="277"/>
      <c r="AB32" s="277"/>
      <c r="AC32" s="277"/>
      <c r="AD32" s="277"/>
      <c r="AE32" s="277" t="s">
        <v>759</v>
      </c>
      <c r="AF32" s="277"/>
      <c r="AG32" s="277"/>
      <c r="AH32" s="277"/>
      <c r="AI32" s="278"/>
      <c r="AJ32" s="279">
        <v>2</v>
      </c>
      <c r="AK32" s="279"/>
      <c r="AL32" s="238">
        <v>167</v>
      </c>
      <c r="AM32" s="239"/>
      <c r="AN32" s="239"/>
      <c r="AO32" s="240"/>
    </row>
    <row r="33" spans="1:43" ht="30" customHeight="1" thickBot="1" x14ac:dyDescent="0.2">
      <c r="B33" s="91"/>
      <c r="C33" s="92"/>
      <c r="D33" s="78"/>
      <c r="E33" s="78"/>
      <c r="F33" s="288" t="s">
        <v>737</v>
      </c>
      <c r="G33" s="289"/>
      <c r="H33" s="289"/>
      <c r="I33" s="289"/>
      <c r="J33" s="289"/>
      <c r="K33" s="289" t="s">
        <v>738</v>
      </c>
      <c r="L33" s="289"/>
      <c r="M33" s="289"/>
      <c r="N33" s="289"/>
      <c r="O33" s="290"/>
      <c r="P33" s="287"/>
      <c r="Q33" s="287"/>
      <c r="R33" s="244"/>
      <c r="S33" s="245"/>
      <c r="T33" s="245"/>
      <c r="U33" s="246"/>
      <c r="V33" s="84"/>
      <c r="W33" s="85"/>
      <c r="X33" s="78"/>
      <c r="Y33" s="78"/>
      <c r="Z33" s="288" t="s">
        <v>760</v>
      </c>
      <c r="AA33" s="289"/>
      <c r="AB33" s="289"/>
      <c r="AC33" s="289"/>
      <c r="AD33" s="289"/>
      <c r="AE33" s="289" t="s">
        <v>761</v>
      </c>
      <c r="AF33" s="289"/>
      <c r="AG33" s="289"/>
      <c r="AH33" s="289"/>
      <c r="AI33" s="290"/>
      <c r="AJ33" s="287"/>
      <c r="AK33" s="287"/>
      <c r="AL33" s="244"/>
      <c r="AM33" s="245"/>
      <c r="AN33" s="245"/>
      <c r="AO33" s="24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4</v>
      </c>
      <c r="I40" s="236"/>
      <c r="J40" s="237" t="s">
        <v>686</v>
      </c>
      <c r="K40" s="237"/>
      <c r="L40" s="236">
        <v>28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川崎市立南加瀬中学校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35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F31:J31"/>
    <mergeCell ref="K31:O31"/>
    <mergeCell ref="Z31:AD31"/>
    <mergeCell ref="AE31:AI31"/>
    <mergeCell ref="V30:W31"/>
    <mergeCell ref="X30:Y31"/>
    <mergeCell ref="Z30:AD30"/>
    <mergeCell ref="F30:J30"/>
    <mergeCell ref="K30:O30"/>
    <mergeCell ref="P30:Q31"/>
    <mergeCell ref="B30:C31"/>
    <mergeCell ref="D30:E31"/>
    <mergeCell ref="AE32:AI32"/>
    <mergeCell ref="AJ32:AK33"/>
    <mergeCell ref="Z28:AD28"/>
    <mergeCell ref="AE28:AI28"/>
    <mergeCell ref="B32:C33"/>
    <mergeCell ref="D32:E33"/>
    <mergeCell ref="F32:J32"/>
    <mergeCell ref="K32:O32"/>
    <mergeCell ref="P32:Q33"/>
    <mergeCell ref="AE30:AI30"/>
    <mergeCell ref="B28:C29"/>
    <mergeCell ref="D28:E29"/>
    <mergeCell ref="F28:J28"/>
    <mergeCell ref="K28:O28"/>
    <mergeCell ref="P28:Q29"/>
    <mergeCell ref="AJ28:AK29"/>
    <mergeCell ref="F29:J29"/>
    <mergeCell ref="F33:J33"/>
    <mergeCell ref="K33:O33"/>
    <mergeCell ref="Z33:AD33"/>
    <mergeCell ref="AE33:AI33"/>
    <mergeCell ref="V32:W33"/>
    <mergeCell ref="B26:C27"/>
    <mergeCell ref="D26:E27"/>
    <mergeCell ref="B24:C25"/>
    <mergeCell ref="D24:E25"/>
    <mergeCell ref="F24:J24"/>
    <mergeCell ref="K24:O24"/>
    <mergeCell ref="P24:Q25"/>
    <mergeCell ref="B22:C23"/>
    <mergeCell ref="D22:E23"/>
    <mergeCell ref="F22:J22"/>
    <mergeCell ref="K22:O22"/>
    <mergeCell ref="P22:Q23"/>
    <mergeCell ref="F27:J27"/>
    <mergeCell ref="K27:O27"/>
    <mergeCell ref="F26:J26"/>
    <mergeCell ref="K26:O26"/>
    <mergeCell ref="P26:Q27"/>
    <mergeCell ref="F23:J23"/>
    <mergeCell ref="K23:O23"/>
    <mergeCell ref="Z23:AD23"/>
    <mergeCell ref="AE23:AI23"/>
    <mergeCell ref="V22:W23"/>
    <mergeCell ref="X22:Y23"/>
    <mergeCell ref="Z22:AD22"/>
    <mergeCell ref="K29:O29"/>
    <mergeCell ref="Z29:AD29"/>
    <mergeCell ref="AE29:AI29"/>
    <mergeCell ref="V28:W29"/>
    <mergeCell ref="X28:Y29"/>
    <mergeCell ref="AE22:AI22"/>
    <mergeCell ref="R22:U23"/>
    <mergeCell ref="R24:U25"/>
    <mergeCell ref="R26:U27"/>
    <mergeCell ref="R28:U29"/>
    <mergeCell ref="Z27:AD27"/>
    <mergeCell ref="AE27:AI27"/>
    <mergeCell ref="V26:W27"/>
    <mergeCell ref="X26:Y27"/>
    <mergeCell ref="Z26:AD26"/>
    <mergeCell ref="AE26:AI26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R30:U31"/>
    <mergeCell ref="R32:U33"/>
    <mergeCell ref="AL22:AO23"/>
    <mergeCell ref="AL24:AO25"/>
    <mergeCell ref="AL26:AO27"/>
    <mergeCell ref="AL28:AO29"/>
    <mergeCell ref="AL30:AO31"/>
    <mergeCell ref="AL32:AO33"/>
    <mergeCell ref="AE13:AI14"/>
    <mergeCell ref="AK13:AO13"/>
    <mergeCell ref="AK14:AO14"/>
    <mergeCell ref="AJ22:AK23"/>
    <mergeCell ref="AJ26:AK27"/>
    <mergeCell ref="X32:Y33"/>
    <mergeCell ref="Z32:AD32"/>
    <mergeCell ref="AJ30:AK31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66" t="s">
        <v>546</v>
      </c>
      <c r="B2" s="367"/>
      <c r="C2" s="367"/>
      <c r="D2" s="367"/>
      <c r="E2" s="367"/>
      <c r="F2" s="367"/>
      <c r="G2" s="367"/>
      <c r="H2" s="368">
        <f>IF(入力!I2="","",入力!I2)</f>
        <v>1</v>
      </c>
      <c r="I2" s="323"/>
      <c r="J2" s="369"/>
      <c r="K2" s="370" t="s">
        <v>547</v>
      </c>
      <c r="L2" s="367"/>
      <c r="M2" s="367"/>
      <c r="N2" s="367"/>
      <c r="O2" s="367"/>
      <c r="P2" s="367"/>
      <c r="Q2" s="367"/>
      <c r="R2" s="368">
        <f>IF(入力!S2="","",入力!S2)</f>
        <v>2114</v>
      </c>
      <c r="S2" s="323"/>
      <c r="T2" s="323"/>
      <c r="U2" s="323"/>
      <c r="V2" s="323"/>
      <c r="W2" s="323"/>
      <c r="X2" s="369"/>
      <c r="Y2" s="322" t="str">
        <f>IF(R2="","",VLOOKUP(R2,チーム番号!A2:E501,2,FALSE))</f>
        <v>川崎</v>
      </c>
      <c r="Z2" s="323"/>
      <c r="AA2" s="323"/>
      <c r="AB2" s="323"/>
      <c r="AC2" s="323"/>
      <c r="AD2" s="323"/>
      <c r="AE2" s="355" t="s">
        <v>548</v>
      </c>
      <c r="AF2" s="355"/>
      <c r="AG2" s="355"/>
      <c r="AH2" s="355"/>
      <c r="AI2" s="356"/>
      <c r="AJ2" s="1"/>
    </row>
    <row r="3" spans="1:40" ht="18.75" customHeight="1" x14ac:dyDescent="0.15">
      <c r="A3" s="373" t="s">
        <v>2</v>
      </c>
      <c r="B3" s="374"/>
      <c r="C3" s="374"/>
      <c r="D3" s="375"/>
      <c r="E3" s="324" t="str">
        <f>CONCATENATE(入力!F3,"　　",入力!F8)</f>
        <v>川崎市立南加瀬中学校　　</v>
      </c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6"/>
      <c r="AA3" s="336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59"/>
      <c r="B4" s="169"/>
      <c r="C4" s="169"/>
      <c r="D4" s="294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30"/>
      <c r="AB4" s="331"/>
      <c r="AC4" s="331"/>
      <c r="AD4" s="331"/>
      <c r="AE4" s="4" t="s">
        <v>3</v>
      </c>
      <c r="AF4" s="331"/>
      <c r="AG4" s="331"/>
      <c r="AH4" s="331"/>
      <c r="AI4" s="331"/>
      <c r="AJ4" s="4" t="s">
        <v>3</v>
      </c>
      <c r="AK4" s="331"/>
      <c r="AL4" s="331"/>
      <c r="AM4" s="331"/>
      <c r="AN4" s="332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59"/>
      <c r="B6" s="169"/>
      <c r="C6" s="169"/>
      <c r="D6" s="294"/>
      <c r="E6" s="371"/>
      <c r="F6" s="372"/>
      <c r="G6" s="5" t="s">
        <v>13</v>
      </c>
      <c r="H6" s="357"/>
      <c r="I6" s="357"/>
      <c r="J6" s="358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94"/>
      <c r="AA6" s="330"/>
      <c r="AB6" s="331"/>
      <c r="AC6" s="331"/>
      <c r="AD6" s="331"/>
      <c r="AE6" s="4" t="s">
        <v>3</v>
      </c>
      <c r="AF6" s="331"/>
      <c r="AG6" s="331"/>
      <c r="AH6" s="331"/>
      <c r="AI6" s="331"/>
      <c r="AJ6" s="4" t="s">
        <v>3</v>
      </c>
      <c r="AK6" s="331"/>
      <c r="AL6" s="331"/>
      <c r="AM6" s="331"/>
      <c r="AN6" s="332"/>
    </row>
    <row r="7" spans="1:40" ht="18.75" customHeight="1" x14ac:dyDescent="0.15">
      <c r="A7" s="360" t="s">
        <v>0</v>
      </c>
      <c r="B7" s="328"/>
      <c r="C7" s="328"/>
      <c r="D7" s="329"/>
      <c r="E7" s="350" t="str">
        <f>IF(入力!F12="","",入力!F12)</f>
        <v>もちだ</v>
      </c>
      <c r="F7" s="351"/>
      <c r="G7" s="351"/>
      <c r="H7" s="351"/>
      <c r="I7" s="351"/>
      <c r="J7" s="351"/>
      <c r="K7" s="351" t="str">
        <f>IF(入力!L12="","",入力!L12)</f>
        <v/>
      </c>
      <c r="L7" s="351"/>
      <c r="M7" s="351"/>
      <c r="N7" s="351"/>
      <c r="O7" s="351"/>
      <c r="P7" s="352"/>
      <c r="Q7" s="353" t="s">
        <v>0</v>
      </c>
      <c r="R7" s="328"/>
      <c r="S7" s="328"/>
      <c r="T7" s="329"/>
      <c r="U7" s="353" t="e">
        <f>IF(入力!#REF!="","",入力!#REF!)</f>
        <v>#REF!</v>
      </c>
      <c r="V7" s="328"/>
      <c r="W7" s="328"/>
      <c r="X7" s="328"/>
      <c r="Y7" s="328"/>
      <c r="Z7" s="354"/>
      <c r="AA7" s="327" t="str">
        <f>IF(入力!AB12="","",入力!AB12)</f>
        <v/>
      </c>
      <c r="AB7" s="328"/>
      <c r="AC7" s="328"/>
      <c r="AD7" s="328"/>
      <c r="AE7" s="328"/>
      <c r="AF7" s="329"/>
      <c r="AG7" s="345" t="s">
        <v>545</v>
      </c>
      <c r="AH7" s="346"/>
      <c r="AI7" s="346"/>
      <c r="AJ7" s="346"/>
      <c r="AK7" s="346"/>
      <c r="AL7" s="346"/>
      <c r="AM7" s="346"/>
      <c r="AN7" s="347"/>
    </row>
    <row r="8" spans="1:40" ht="37.5" customHeight="1" thickBot="1" x14ac:dyDescent="0.2">
      <c r="A8" s="359" t="s">
        <v>6</v>
      </c>
      <c r="B8" s="169"/>
      <c r="C8" s="169"/>
      <c r="D8" s="294"/>
      <c r="E8" s="376" t="str">
        <f>IF(入力!F13="","",入力!F13)</f>
        <v>持田</v>
      </c>
      <c r="F8" s="377"/>
      <c r="G8" s="377"/>
      <c r="H8" s="377"/>
      <c r="I8" s="377"/>
      <c r="J8" s="377"/>
      <c r="K8" s="377" t="str">
        <f>IF(入力!L13="","",入力!L13)</f>
        <v/>
      </c>
      <c r="L8" s="377"/>
      <c r="M8" s="377"/>
      <c r="N8" s="377"/>
      <c r="O8" s="377"/>
      <c r="P8" s="378"/>
      <c r="Q8" s="337" t="s">
        <v>7</v>
      </c>
      <c r="R8" s="338"/>
      <c r="S8" s="338"/>
      <c r="T8" s="339"/>
      <c r="U8" s="340" t="e">
        <f>IF(入力!#REF!="","",入力!#REF!)</f>
        <v>#REF!</v>
      </c>
      <c r="V8" s="341"/>
      <c r="W8" s="341"/>
      <c r="X8" s="341"/>
      <c r="Y8" s="341"/>
      <c r="Z8" s="342"/>
      <c r="AA8" s="343" t="str">
        <f>IF(入力!AB13="","",入力!AB13)</f>
        <v/>
      </c>
      <c r="AB8" s="341"/>
      <c r="AC8" s="341"/>
      <c r="AD8" s="341"/>
      <c r="AE8" s="341"/>
      <c r="AF8" s="344"/>
      <c r="AG8" s="317" t="str">
        <f>IF(入力!AJ13="","",入力!AJ13)</f>
        <v>　</v>
      </c>
      <c r="AH8" s="145"/>
      <c r="AI8" s="349" t="s">
        <v>575</v>
      </c>
      <c r="AJ8" s="349"/>
      <c r="AK8" s="349"/>
      <c r="AL8" s="349"/>
      <c r="AM8" s="145" t="str">
        <f>IF(入力!AO13="","",入力!AO13)</f>
        <v/>
      </c>
      <c r="AN8" s="348"/>
    </row>
    <row r="9" spans="1:40" ht="18.75" customHeight="1" x14ac:dyDescent="0.15">
      <c r="A9" s="360" t="s">
        <v>0</v>
      </c>
      <c r="B9" s="328"/>
      <c r="C9" s="328"/>
      <c r="D9" s="329"/>
      <c r="E9" s="353" t="str">
        <f>IF(入力!F15="","",入力!F15)</f>
        <v>すみおか</v>
      </c>
      <c r="F9" s="328"/>
      <c r="G9" s="328"/>
      <c r="H9" s="328"/>
      <c r="I9" s="328"/>
      <c r="J9" s="354"/>
      <c r="K9" s="327" t="str">
        <f>IF(入力!L15="","",入力!L15)</f>
        <v/>
      </c>
      <c r="L9" s="328"/>
      <c r="M9" s="328"/>
      <c r="N9" s="328"/>
      <c r="O9" s="328"/>
      <c r="P9" s="329"/>
      <c r="Q9" s="353" t="s">
        <v>0</v>
      </c>
      <c r="R9" s="328"/>
      <c r="S9" s="328"/>
      <c r="T9" s="329"/>
      <c r="U9" s="353" t="e">
        <f>IF(入力!#REF!="","",入力!#REF!)</f>
        <v>#REF!</v>
      </c>
      <c r="V9" s="328"/>
      <c r="W9" s="328"/>
      <c r="X9" s="328"/>
      <c r="Y9" s="328"/>
      <c r="Z9" s="354"/>
      <c r="AA9" s="327" t="str">
        <f>IF(入力!AB15="","",入力!AB15)</f>
        <v/>
      </c>
      <c r="AB9" s="328"/>
      <c r="AC9" s="328"/>
      <c r="AD9" s="328"/>
      <c r="AE9" s="328"/>
      <c r="AF9" s="379"/>
      <c r="AG9" s="381"/>
      <c r="AH9" s="382"/>
      <c r="AI9" s="382"/>
      <c r="AJ9" s="382"/>
      <c r="AK9" s="382"/>
      <c r="AL9" s="382"/>
      <c r="AM9" s="382"/>
      <c r="AN9" s="382"/>
    </row>
    <row r="10" spans="1:40" ht="37.5" customHeight="1" thickBot="1" x14ac:dyDescent="0.2">
      <c r="A10" s="144" t="s">
        <v>8</v>
      </c>
      <c r="B10" s="145"/>
      <c r="C10" s="145"/>
      <c r="D10" s="146"/>
      <c r="E10" s="361" t="str">
        <f>IF(入力!F16="","",入力!F16)</f>
        <v>住岡</v>
      </c>
      <c r="F10" s="362"/>
      <c r="G10" s="362"/>
      <c r="H10" s="362"/>
      <c r="I10" s="362"/>
      <c r="J10" s="363"/>
      <c r="K10" s="364" t="str">
        <f>IF(入力!L16="","",入力!L16)</f>
        <v/>
      </c>
      <c r="L10" s="362"/>
      <c r="M10" s="362"/>
      <c r="N10" s="362"/>
      <c r="O10" s="362"/>
      <c r="P10" s="365"/>
      <c r="Q10" s="145" t="s">
        <v>9</v>
      </c>
      <c r="R10" s="145"/>
      <c r="S10" s="145"/>
      <c r="T10" s="146"/>
      <c r="U10" s="361" t="e">
        <f>IF(入力!#REF!="","",入力!#REF!)</f>
        <v>#REF!</v>
      </c>
      <c r="V10" s="362"/>
      <c r="W10" s="362"/>
      <c r="X10" s="362"/>
      <c r="Y10" s="362"/>
      <c r="Z10" s="363"/>
      <c r="AA10" s="364" t="str">
        <f>IF(入力!AB16="","",入力!AB16)</f>
        <v/>
      </c>
      <c r="AB10" s="362"/>
      <c r="AC10" s="362"/>
      <c r="AD10" s="362"/>
      <c r="AE10" s="362"/>
      <c r="AF10" s="380"/>
      <c r="AG10" s="383"/>
      <c r="AH10" s="384"/>
      <c r="AI10" s="384"/>
      <c r="AJ10" s="384"/>
      <c r="AK10" s="384"/>
      <c r="AL10" s="384"/>
      <c r="AM10" s="384"/>
      <c r="AN10" s="384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18" t="s">
        <v>577</v>
      </c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  <c r="AJ12" s="318"/>
      <c r="AK12" s="318"/>
      <c r="AL12" s="318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308">
        <f>IF(入力!D22="","",入力!D22)</f>
        <v>1</v>
      </c>
      <c r="D15" s="308"/>
      <c r="E15" s="304" t="str">
        <f>IF(入力!F22="","",入力!F22)</f>
        <v>あらい</v>
      </c>
      <c r="F15" s="305"/>
      <c r="G15" s="305"/>
      <c r="H15" s="305"/>
      <c r="I15" s="305"/>
      <c r="J15" s="305" t="str">
        <f>IF(入力!K22="","",入力!K22)</f>
        <v>ゆうた</v>
      </c>
      <c r="K15" s="305"/>
      <c r="L15" s="305"/>
      <c r="M15" s="305"/>
      <c r="N15" s="306"/>
      <c r="O15" s="308">
        <f>IF(入力!P22="","",入力!P22)</f>
        <v>3</v>
      </c>
      <c r="P15" s="308"/>
      <c r="Q15" s="310">
        <f>IF(入力!R22="","",入力!R22)</f>
        <v>175</v>
      </c>
      <c r="R15" s="311"/>
      <c r="S15" s="310" t="str">
        <f>IF(入力!T22="","",入力!T22)</f>
        <v/>
      </c>
      <c r="T15" s="312"/>
      <c r="U15" s="116">
        <v>7</v>
      </c>
      <c r="V15" s="117"/>
      <c r="W15" s="308">
        <f>IF(入力!X22="","",入力!X22)</f>
        <v>7</v>
      </c>
      <c r="X15" s="308"/>
      <c r="Y15" s="304" t="str">
        <f>IF(入力!Z22="","",入力!Z22)</f>
        <v>やました</v>
      </c>
      <c r="Z15" s="305"/>
      <c r="AA15" s="305"/>
      <c r="AB15" s="305"/>
      <c r="AC15" s="305"/>
      <c r="AD15" s="305" t="str">
        <f>IF(入力!AE22="","",入力!AE22)</f>
        <v>しゅうと</v>
      </c>
      <c r="AE15" s="305"/>
      <c r="AF15" s="305"/>
      <c r="AG15" s="305"/>
      <c r="AH15" s="306"/>
      <c r="AI15" s="308">
        <f>IF(入力!AJ22="","",入力!AJ22)</f>
        <v>3</v>
      </c>
      <c r="AJ15" s="308"/>
      <c r="AK15" s="310">
        <f>IF(入力!AL22="","",入力!AL22)</f>
        <v>159</v>
      </c>
      <c r="AL15" s="311"/>
      <c r="AM15" s="310" t="str">
        <f>IF(入力!AN22="","",入力!AN22)</f>
        <v/>
      </c>
      <c r="AN15" s="312"/>
    </row>
    <row r="16" spans="1:40" ht="37.5" customHeight="1" x14ac:dyDescent="0.15">
      <c r="A16" s="99"/>
      <c r="B16" s="100"/>
      <c r="C16" s="309"/>
      <c r="D16" s="309"/>
      <c r="E16" s="321" t="str">
        <f>IF(入力!F23="","",入力!F23)</f>
        <v>新井</v>
      </c>
      <c r="F16" s="319"/>
      <c r="G16" s="319"/>
      <c r="H16" s="319"/>
      <c r="I16" s="319"/>
      <c r="J16" s="319" t="str">
        <f>IF(入力!K23="","",入力!K23)</f>
        <v>優太</v>
      </c>
      <c r="K16" s="319"/>
      <c r="L16" s="319"/>
      <c r="M16" s="319"/>
      <c r="N16" s="320"/>
      <c r="O16" s="309"/>
      <c r="P16" s="309"/>
      <c r="Q16" s="168"/>
      <c r="R16" s="294"/>
      <c r="S16" s="168"/>
      <c r="T16" s="313"/>
      <c r="U16" s="99"/>
      <c r="V16" s="100"/>
      <c r="W16" s="309"/>
      <c r="X16" s="309"/>
      <c r="Y16" s="321" t="str">
        <f>IF(入力!Z23="","",入力!Z23)</f>
        <v>山下</v>
      </c>
      <c r="Z16" s="319"/>
      <c r="AA16" s="319"/>
      <c r="AB16" s="319"/>
      <c r="AC16" s="319"/>
      <c r="AD16" s="319" t="str">
        <f>IF(入力!AE23="","",入力!AE23)</f>
        <v>翔斗</v>
      </c>
      <c r="AE16" s="319"/>
      <c r="AF16" s="319"/>
      <c r="AG16" s="319"/>
      <c r="AH16" s="320"/>
      <c r="AI16" s="309"/>
      <c r="AJ16" s="309"/>
      <c r="AK16" s="168"/>
      <c r="AL16" s="294"/>
      <c r="AM16" s="168"/>
      <c r="AN16" s="313"/>
    </row>
    <row r="17" spans="1:40" ht="18.75" customHeight="1" x14ac:dyDescent="0.15">
      <c r="A17" s="89">
        <v>2</v>
      </c>
      <c r="B17" s="90"/>
      <c r="C17" s="302">
        <f>IF(入力!D24="","",入力!D24)</f>
        <v>2</v>
      </c>
      <c r="D17" s="302"/>
      <c r="E17" s="307" t="str">
        <f>IF(入力!F24="","",入力!F24)</f>
        <v>さかぐち</v>
      </c>
      <c r="F17" s="300"/>
      <c r="G17" s="300"/>
      <c r="H17" s="300"/>
      <c r="I17" s="300"/>
      <c r="J17" s="300" t="str">
        <f>IF(入力!K24="","",入力!K24)</f>
        <v>かなと</v>
      </c>
      <c r="K17" s="300"/>
      <c r="L17" s="300"/>
      <c r="M17" s="300"/>
      <c r="N17" s="301"/>
      <c r="O17" s="302">
        <f>IF(入力!P24="","",入力!P24)</f>
        <v>3</v>
      </c>
      <c r="P17" s="302"/>
      <c r="Q17" s="293">
        <f>IF(入力!R24="","",入力!R24)</f>
        <v>168</v>
      </c>
      <c r="R17" s="143"/>
      <c r="S17" s="295" t="str">
        <f>IF(入力!T24="","",入力!T24)</f>
        <v/>
      </c>
      <c r="T17" s="296"/>
      <c r="U17" s="89">
        <v>8</v>
      </c>
      <c r="V17" s="90"/>
      <c r="W17" s="302">
        <f>IF(入力!X24="","",入力!X24)</f>
        <v>8</v>
      </c>
      <c r="X17" s="302"/>
      <c r="Y17" s="307" t="str">
        <f>IF(入力!Z24="","",入力!Z24)</f>
        <v>きりさわ</v>
      </c>
      <c r="Z17" s="300"/>
      <c r="AA17" s="300"/>
      <c r="AB17" s="300"/>
      <c r="AC17" s="300"/>
      <c r="AD17" s="300" t="str">
        <f>IF(入力!AE24="","",入力!AE24)</f>
        <v>はると</v>
      </c>
      <c r="AE17" s="300"/>
      <c r="AF17" s="300"/>
      <c r="AG17" s="300"/>
      <c r="AH17" s="301"/>
      <c r="AI17" s="302">
        <f>IF(入力!AJ24="","",入力!AJ24)</f>
        <v>3</v>
      </c>
      <c r="AJ17" s="302"/>
      <c r="AK17" s="293">
        <f>IF(入力!AL24="","",入力!AL24)</f>
        <v>160</v>
      </c>
      <c r="AL17" s="143"/>
      <c r="AM17" s="295" t="str">
        <f>IF(入力!AN24="","",入力!AN24)</f>
        <v/>
      </c>
      <c r="AN17" s="296"/>
    </row>
    <row r="18" spans="1:40" ht="37.5" customHeight="1" x14ac:dyDescent="0.15">
      <c r="A18" s="107"/>
      <c r="B18" s="108"/>
      <c r="C18" s="303"/>
      <c r="D18" s="303"/>
      <c r="E18" s="291" t="str">
        <f>IF(入力!F25="","",入力!F25)</f>
        <v>坂口</v>
      </c>
      <c r="F18" s="292"/>
      <c r="G18" s="292"/>
      <c r="H18" s="292"/>
      <c r="I18" s="292"/>
      <c r="J18" s="292" t="str">
        <f>IF(入力!K25="","",入力!K25)</f>
        <v>叶航</v>
      </c>
      <c r="K18" s="292"/>
      <c r="L18" s="292"/>
      <c r="M18" s="292"/>
      <c r="N18" s="299"/>
      <c r="O18" s="303"/>
      <c r="P18" s="303"/>
      <c r="Q18" s="168"/>
      <c r="R18" s="294"/>
      <c r="S18" s="297"/>
      <c r="T18" s="298"/>
      <c r="U18" s="107"/>
      <c r="V18" s="108"/>
      <c r="W18" s="303"/>
      <c r="X18" s="303"/>
      <c r="Y18" s="291" t="str">
        <f>IF(入力!Z25="","",入力!Z25)</f>
        <v>桐澤</v>
      </c>
      <c r="Z18" s="292"/>
      <c r="AA18" s="292"/>
      <c r="AB18" s="292"/>
      <c r="AC18" s="292"/>
      <c r="AD18" s="292" t="str">
        <f>IF(入力!AE25="","",入力!AE25)</f>
        <v>悠人</v>
      </c>
      <c r="AE18" s="292"/>
      <c r="AF18" s="292"/>
      <c r="AG18" s="292"/>
      <c r="AH18" s="299"/>
      <c r="AI18" s="303"/>
      <c r="AJ18" s="303"/>
      <c r="AK18" s="168"/>
      <c r="AL18" s="294"/>
      <c r="AM18" s="297"/>
      <c r="AN18" s="298"/>
    </row>
    <row r="19" spans="1:40" ht="18.75" customHeight="1" x14ac:dyDescent="0.15">
      <c r="A19" s="99">
        <v>3</v>
      </c>
      <c r="B19" s="100"/>
      <c r="C19" s="302">
        <f>IF(入力!D26="","",入力!D26)</f>
        <v>3</v>
      </c>
      <c r="D19" s="302"/>
      <c r="E19" s="307" t="str">
        <f>IF(入力!F26="","",入力!F26)</f>
        <v>かさねがわ</v>
      </c>
      <c r="F19" s="300"/>
      <c r="G19" s="300"/>
      <c r="H19" s="300"/>
      <c r="I19" s="300"/>
      <c r="J19" s="300" t="str">
        <f>IF(入力!K26="","",入力!K26)</f>
        <v>だいと</v>
      </c>
      <c r="K19" s="300"/>
      <c r="L19" s="300"/>
      <c r="M19" s="300"/>
      <c r="N19" s="301"/>
      <c r="O19" s="302">
        <f>IF(入力!P26="","",入力!P26)</f>
        <v>3</v>
      </c>
      <c r="P19" s="302"/>
      <c r="Q19" s="293">
        <f>IF(入力!R26="","",入力!R26)</f>
        <v>175</v>
      </c>
      <c r="R19" s="143"/>
      <c r="S19" s="295" t="str">
        <f>IF(入力!T26="","",入力!T26)</f>
        <v/>
      </c>
      <c r="T19" s="296"/>
      <c r="U19" s="99">
        <v>9</v>
      </c>
      <c r="V19" s="100"/>
      <c r="W19" s="302">
        <f>IF(入力!X26="","",入力!X26)</f>
        <v>9</v>
      </c>
      <c r="X19" s="302"/>
      <c r="Y19" s="307" t="str">
        <f>IF(入力!Z26="","",入力!Z26)</f>
        <v>みやもと</v>
      </c>
      <c r="Z19" s="300"/>
      <c r="AA19" s="300"/>
      <c r="AB19" s="300"/>
      <c r="AC19" s="300"/>
      <c r="AD19" s="300" t="str">
        <f>IF(入力!AE26="","",入力!AE26)</f>
        <v>たつや</v>
      </c>
      <c r="AE19" s="300"/>
      <c r="AF19" s="300"/>
      <c r="AG19" s="300"/>
      <c r="AH19" s="301"/>
      <c r="AI19" s="302">
        <f>IF(入力!AJ26="","",入力!AJ26)</f>
        <v>2</v>
      </c>
      <c r="AJ19" s="302"/>
      <c r="AK19" s="293">
        <f>IF(入力!AL26="","",入力!AL26)</f>
        <v>165</v>
      </c>
      <c r="AL19" s="143"/>
      <c r="AM19" s="295" t="str">
        <f>IF(入力!AN26="","",入力!AN26)</f>
        <v/>
      </c>
      <c r="AN19" s="296"/>
    </row>
    <row r="20" spans="1:40" ht="37.5" customHeight="1" x14ac:dyDescent="0.15">
      <c r="A20" s="99"/>
      <c r="B20" s="100"/>
      <c r="C20" s="303"/>
      <c r="D20" s="303"/>
      <c r="E20" s="291" t="str">
        <f>IF(入力!F27="","",入力!F27)</f>
        <v>重川</v>
      </c>
      <c r="F20" s="292"/>
      <c r="G20" s="292"/>
      <c r="H20" s="292"/>
      <c r="I20" s="292"/>
      <c r="J20" s="292" t="str">
        <f>IF(入力!K27="","",入力!K27)</f>
        <v>大都</v>
      </c>
      <c r="K20" s="292"/>
      <c r="L20" s="292"/>
      <c r="M20" s="292"/>
      <c r="N20" s="299"/>
      <c r="O20" s="303"/>
      <c r="P20" s="303"/>
      <c r="Q20" s="168"/>
      <c r="R20" s="294"/>
      <c r="S20" s="297"/>
      <c r="T20" s="298"/>
      <c r="U20" s="99"/>
      <c r="V20" s="100"/>
      <c r="W20" s="303"/>
      <c r="X20" s="303"/>
      <c r="Y20" s="291" t="str">
        <f>IF(入力!Z27="","",入力!Z27)</f>
        <v>宮本</v>
      </c>
      <c r="Z20" s="292"/>
      <c r="AA20" s="292"/>
      <c r="AB20" s="292"/>
      <c r="AC20" s="292"/>
      <c r="AD20" s="292" t="str">
        <f>IF(入力!AE27="","",入力!AE27)</f>
        <v>達弥</v>
      </c>
      <c r="AE20" s="292"/>
      <c r="AF20" s="292"/>
      <c r="AG20" s="292"/>
      <c r="AH20" s="299"/>
      <c r="AI20" s="303"/>
      <c r="AJ20" s="303"/>
      <c r="AK20" s="168"/>
      <c r="AL20" s="294"/>
      <c r="AM20" s="297"/>
      <c r="AN20" s="298"/>
    </row>
    <row r="21" spans="1:40" ht="18.75" customHeight="1" x14ac:dyDescent="0.15">
      <c r="A21" s="89">
        <v>4</v>
      </c>
      <c r="B21" s="90"/>
      <c r="C21" s="302">
        <f>IF(入力!D28="","",入力!D28)</f>
        <v>4</v>
      </c>
      <c r="D21" s="302"/>
      <c r="E21" s="307" t="str">
        <f>IF(入力!F28="","",入力!F28)</f>
        <v>にしむら</v>
      </c>
      <c r="F21" s="300"/>
      <c r="G21" s="300"/>
      <c r="H21" s="300"/>
      <c r="I21" s="300"/>
      <c r="J21" s="300" t="str">
        <f>IF(入力!K28="","",入力!K28)</f>
        <v>れい</v>
      </c>
      <c r="K21" s="300"/>
      <c r="L21" s="300"/>
      <c r="M21" s="300"/>
      <c r="N21" s="301"/>
      <c r="O21" s="302">
        <f>IF(入力!P28="","",入力!P28)</f>
        <v>3</v>
      </c>
      <c r="P21" s="302"/>
      <c r="Q21" s="293">
        <f>IF(入力!R28="","",入力!R28)</f>
        <v>178</v>
      </c>
      <c r="R21" s="143"/>
      <c r="S21" s="295" t="str">
        <f>IF(入力!T28="","",入力!T28)</f>
        <v/>
      </c>
      <c r="T21" s="296"/>
      <c r="U21" s="89">
        <v>10</v>
      </c>
      <c r="V21" s="90"/>
      <c r="W21" s="302">
        <f>IF(入力!X28="","",入力!X28)</f>
        <v>10</v>
      </c>
      <c r="X21" s="302"/>
      <c r="Y21" s="307" t="str">
        <f>IF(入力!Z28="","",入力!Z28)</f>
        <v>くぼた</v>
      </c>
      <c r="Z21" s="300"/>
      <c r="AA21" s="300"/>
      <c r="AB21" s="300"/>
      <c r="AC21" s="300"/>
      <c r="AD21" s="300" t="str">
        <f>IF(入力!AE28="","",入力!AE28)</f>
        <v>きょうと</v>
      </c>
      <c r="AE21" s="300"/>
      <c r="AF21" s="300"/>
      <c r="AG21" s="300"/>
      <c r="AH21" s="301"/>
      <c r="AI21" s="302">
        <f>IF(入力!AJ28="","",入力!AJ28)</f>
        <v>2</v>
      </c>
      <c r="AJ21" s="302"/>
      <c r="AK21" s="293">
        <f>IF(入力!AL28="","",入力!AL28)</f>
        <v>169</v>
      </c>
      <c r="AL21" s="143"/>
      <c r="AM21" s="295" t="str">
        <f>IF(入力!AN28="","",入力!AN28)</f>
        <v/>
      </c>
      <c r="AN21" s="296"/>
    </row>
    <row r="22" spans="1:40" ht="37.5" customHeight="1" x14ac:dyDescent="0.15">
      <c r="A22" s="107"/>
      <c r="B22" s="108"/>
      <c r="C22" s="303"/>
      <c r="D22" s="303"/>
      <c r="E22" s="291" t="str">
        <f>IF(入力!F29="","",入力!F29)</f>
        <v xml:space="preserve">  西村　</v>
      </c>
      <c r="F22" s="292"/>
      <c r="G22" s="292"/>
      <c r="H22" s="292"/>
      <c r="I22" s="292"/>
      <c r="J22" s="292" t="str">
        <f>IF(入力!K29="","",入力!K29)</f>
        <v>怜衣</v>
      </c>
      <c r="K22" s="292"/>
      <c r="L22" s="292"/>
      <c r="M22" s="292"/>
      <c r="N22" s="299"/>
      <c r="O22" s="303"/>
      <c r="P22" s="303"/>
      <c r="Q22" s="168"/>
      <c r="R22" s="294"/>
      <c r="S22" s="297"/>
      <c r="T22" s="298"/>
      <c r="U22" s="107"/>
      <c r="V22" s="108"/>
      <c r="W22" s="303"/>
      <c r="X22" s="303"/>
      <c r="Y22" s="291" t="str">
        <f>IF(入力!Z29="","",入力!Z29)</f>
        <v>久保田</v>
      </c>
      <c r="Z22" s="292"/>
      <c r="AA22" s="292"/>
      <c r="AB22" s="292"/>
      <c r="AC22" s="292"/>
      <c r="AD22" s="292" t="str">
        <f>IF(入力!AE29="","",入力!AE29)</f>
        <v>京人</v>
      </c>
      <c r="AE22" s="292"/>
      <c r="AF22" s="292"/>
      <c r="AG22" s="292"/>
      <c r="AH22" s="299"/>
      <c r="AI22" s="303"/>
      <c r="AJ22" s="303"/>
      <c r="AK22" s="168"/>
      <c r="AL22" s="294"/>
      <c r="AM22" s="297"/>
      <c r="AN22" s="298"/>
    </row>
    <row r="23" spans="1:40" ht="18.75" customHeight="1" x14ac:dyDescent="0.15">
      <c r="A23" s="99">
        <v>5</v>
      </c>
      <c r="B23" s="100"/>
      <c r="C23" s="302">
        <f>IF(入力!D30="","",入力!D30)</f>
        <v>5</v>
      </c>
      <c r="D23" s="302"/>
      <c r="E23" s="307" t="str">
        <f>IF(入力!F30="","",入力!F30)</f>
        <v>あんみ</v>
      </c>
      <c r="F23" s="300"/>
      <c r="G23" s="300"/>
      <c r="H23" s="300"/>
      <c r="I23" s="300"/>
      <c r="J23" s="300" t="str">
        <f>IF(入力!K30="","",入力!K30)</f>
        <v>くにと</v>
      </c>
      <c r="K23" s="300"/>
      <c r="L23" s="300"/>
      <c r="M23" s="300"/>
      <c r="N23" s="301"/>
      <c r="O23" s="302">
        <f>IF(入力!P30="","",入力!P30)</f>
        <v>3</v>
      </c>
      <c r="P23" s="302"/>
      <c r="Q23" s="293">
        <f>IF(入力!R30="","",入力!R30)</f>
        <v>167</v>
      </c>
      <c r="R23" s="143"/>
      <c r="S23" s="295" t="str">
        <f>IF(入力!T30="","",入力!T30)</f>
        <v/>
      </c>
      <c r="T23" s="296"/>
      <c r="U23" s="82">
        <v>11</v>
      </c>
      <c r="V23" s="83"/>
      <c r="W23" s="302">
        <f>IF(入力!X30="","",入力!X30)</f>
        <v>11</v>
      </c>
      <c r="X23" s="302"/>
      <c r="Y23" s="307" t="str">
        <f>IF(入力!Z30="","",入力!Z30)</f>
        <v>ますたに</v>
      </c>
      <c r="Z23" s="300"/>
      <c r="AA23" s="300"/>
      <c r="AB23" s="300"/>
      <c r="AC23" s="300"/>
      <c r="AD23" s="300" t="str">
        <f>IF(入力!AE30="","",入力!AE30)</f>
        <v>ひびき</v>
      </c>
      <c r="AE23" s="300"/>
      <c r="AF23" s="300"/>
      <c r="AG23" s="300"/>
      <c r="AH23" s="301"/>
      <c r="AI23" s="302">
        <f>IF(入力!AJ30="","",入力!AJ30)</f>
        <v>2</v>
      </c>
      <c r="AJ23" s="302"/>
      <c r="AK23" s="293">
        <f>IF(入力!AL30="","",入力!AL30)</f>
        <v>168</v>
      </c>
      <c r="AL23" s="143"/>
      <c r="AM23" s="295" t="str">
        <f>IF(入力!AN30="","",入力!AN30)</f>
        <v/>
      </c>
      <c r="AN23" s="296"/>
    </row>
    <row r="24" spans="1:40" ht="37.5" customHeight="1" x14ac:dyDescent="0.15">
      <c r="A24" s="99"/>
      <c r="B24" s="100"/>
      <c r="C24" s="303"/>
      <c r="D24" s="303"/>
      <c r="E24" s="291" t="str">
        <f>IF(入力!F31="","",入力!F31)</f>
        <v>安味</v>
      </c>
      <c r="F24" s="292"/>
      <c r="G24" s="292"/>
      <c r="H24" s="292"/>
      <c r="I24" s="292"/>
      <c r="J24" s="292" t="str">
        <f>IF(入力!K31="","",入力!K31)</f>
        <v>邦仁</v>
      </c>
      <c r="K24" s="292"/>
      <c r="L24" s="292"/>
      <c r="M24" s="292"/>
      <c r="N24" s="299"/>
      <c r="O24" s="303"/>
      <c r="P24" s="303"/>
      <c r="Q24" s="168"/>
      <c r="R24" s="294"/>
      <c r="S24" s="297"/>
      <c r="T24" s="298"/>
      <c r="U24" s="82"/>
      <c r="V24" s="83"/>
      <c r="W24" s="303"/>
      <c r="X24" s="303"/>
      <c r="Y24" s="291" t="str">
        <f>IF(入力!Z31="","",入力!Z31)</f>
        <v>増谷</v>
      </c>
      <c r="Z24" s="292"/>
      <c r="AA24" s="292"/>
      <c r="AB24" s="292"/>
      <c r="AC24" s="292"/>
      <c r="AD24" s="292" t="str">
        <f>IF(入力!AE31="","",入力!AE31)</f>
        <v>響</v>
      </c>
      <c r="AE24" s="292"/>
      <c r="AF24" s="292"/>
      <c r="AG24" s="292"/>
      <c r="AH24" s="299"/>
      <c r="AI24" s="303"/>
      <c r="AJ24" s="303"/>
      <c r="AK24" s="168"/>
      <c r="AL24" s="294"/>
      <c r="AM24" s="297"/>
      <c r="AN24" s="298"/>
    </row>
    <row r="25" spans="1:40" ht="18.75" customHeight="1" x14ac:dyDescent="0.15">
      <c r="A25" s="89">
        <v>6</v>
      </c>
      <c r="B25" s="90"/>
      <c r="C25" s="302">
        <f>IF(入力!D32="","",入力!D32)</f>
        <v>6</v>
      </c>
      <c r="D25" s="302"/>
      <c r="E25" s="307" t="str">
        <f>IF(入力!F32="","",入力!F32)</f>
        <v>てらしま</v>
      </c>
      <c r="F25" s="300"/>
      <c r="G25" s="300"/>
      <c r="H25" s="300"/>
      <c r="I25" s="300"/>
      <c r="J25" s="300" t="str">
        <f>IF(入力!K32="","",入力!K32)</f>
        <v>そうや</v>
      </c>
      <c r="K25" s="300"/>
      <c r="L25" s="300"/>
      <c r="M25" s="300"/>
      <c r="N25" s="301"/>
      <c r="O25" s="302">
        <f>IF(入力!P32="","",入力!P32)</f>
        <v>3</v>
      </c>
      <c r="P25" s="302"/>
      <c r="Q25" s="293">
        <f>IF(入力!R32="","",入力!R32)</f>
        <v>165</v>
      </c>
      <c r="R25" s="143"/>
      <c r="S25" s="295" t="str">
        <f>IF(入力!T32="","",入力!T32)</f>
        <v/>
      </c>
      <c r="T25" s="296"/>
      <c r="U25" s="82">
        <v>12</v>
      </c>
      <c r="V25" s="83"/>
      <c r="W25" s="302">
        <f>IF(入力!X32="","",入力!X32)</f>
        <v>12</v>
      </c>
      <c r="X25" s="302"/>
      <c r="Y25" s="307" t="str">
        <f>IF(入力!Z32="","",入力!Z32)</f>
        <v>やまかわ</v>
      </c>
      <c r="Z25" s="300"/>
      <c r="AA25" s="300"/>
      <c r="AB25" s="300"/>
      <c r="AC25" s="300"/>
      <c r="AD25" s="300" t="str">
        <f>IF(入力!AE32="","",入力!AE32)</f>
        <v>あおや</v>
      </c>
      <c r="AE25" s="300"/>
      <c r="AF25" s="300"/>
      <c r="AG25" s="300"/>
      <c r="AH25" s="301"/>
      <c r="AI25" s="302">
        <f>IF(入力!AJ32="","",入力!AJ32)</f>
        <v>2</v>
      </c>
      <c r="AJ25" s="302"/>
      <c r="AK25" s="293">
        <f>IF(入力!AL32="","",入力!AL32)</f>
        <v>167</v>
      </c>
      <c r="AL25" s="143"/>
      <c r="AM25" s="295" t="str">
        <f>IF(入力!AN32="","",入力!AN32)</f>
        <v/>
      </c>
      <c r="AN25" s="296"/>
    </row>
    <row r="26" spans="1:40" ht="37.5" customHeight="1" thickBot="1" x14ac:dyDescent="0.2">
      <c r="A26" s="91"/>
      <c r="B26" s="92"/>
      <c r="C26" s="316"/>
      <c r="D26" s="316"/>
      <c r="E26" s="333" t="str">
        <f>IF(入力!F33="","",入力!F33)</f>
        <v>寺島</v>
      </c>
      <c r="F26" s="334"/>
      <c r="G26" s="334"/>
      <c r="H26" s="334"/>
      <c r="I26" s="334"/>
      <c r="J26" s="334" t="str">
        <f>IF(入力!K33="","",入力!K33)</f>
        <v>颯哉</v>
      </c>
      <c r="K26" s="334"/>
      <c r="L26" s="334"/>
      <c r="M26" s="334"/>
      <c r="N26" s="335"/>
      <c r="O26" s="316"/>
      <c r="P26" s="316"/>
      <c r="Q26" s="317"/>
      <c r="R26" s="146"/>
      <c r="S26" s="314"/>
      <c r="T26" s="315"/>
      <c r="U26" s="84"/>
      <c r="V26" s="85"/>
      <c r="W26" s="316"/>
      <c r="X26" s="316"/>
      <c r="Y26" s="333" t="str">
        <f>IF(入力!Z33="","",入力!Z33)</f>
        <v>山川</v>
      </c>
      <c r="Z26" s="334"/>
      <c r="AA26" s="334"/>
      <c r="AB26" s="334"/>
      <c r="AC26" s="334"/>
      <c r="AD26" s="334" t="str">
        <f>IF(入力!AE33="","",入力!AE33)</f>
        <v>碧也</v>
      </c>
      <c r="AE26" s="334"/>
      <c r="AF26" s="334"/>
      <c r="AG26" s="334"/>
      <c r="AH26" s="335"/>
      <c r="AI26" s="316"/>
      <c r="AJ26" s="316"/>
      <c r="AK26" s="317"/>
      <c r="AL26" s="146"/>
      <c r="AM26" s="314"/>
      <c r="AN26" s="315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84" t="s">
        <v>603</v>
      </c>
      <c r="B1" s="384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84"/>
      <c r="B2" s="384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5" t="s">
        <v>610</v>
      </c>
      <c r="B4" s="386"/>
      <c r="C4" s="386"/>
      <c r="D4" s="386"/>
      <c r="E4" s="386"/>
      <c r="F4" s="386"/>
      <c r="G4" s="387"/>
      <c r="H4" s="40" t="s">
        <v>611</v>
      </c>
      <c r="I4" s="40" t="s">
        <v>612</v>
      </c>
      <c r="J4" s="391" t="s">
        <v>613</v>
      </c>
      <c r="K4" s="386"/>
      <c r="L4" s="386"/>
      <c r="M4" s="386"/>
      <c r="N4" s="386"/>
      <c r="O4" s="386"/>
      <c r="P4" s="386"/>
      <c r="Q4" s="387"/>
    </row>
    <row r="5" spans="1:41" ht="72" customHeight="1" thickBot="1" x14ac:dyDescent="0.2">
      <c r="A5" s="388" t="str">
        <f>入力!$B$1</f>
        <v>令和４年度　神奈川県中学校バレーボール選手権大会
参加申込書</v>
      </c>
      <c r="B5" s="389"/>
      <c r="C5" s="389"/>
      <c r="D5" s="389"/>
      <c r="E5" s="389"/>
      <c r="F5" s="389"/>
      <c r="G5" s="390"/>
      <c r="H5" s="28"/>
      <c r="I5" s="28" t="str">
        <f>IF(入力!AH16="","",入力!AH16)</f>
        <v/>
      </c>
      <c r="J5" s="392"/>
      <c r="K5" s="393"/>
      <c r="L5" s="393"/>
      <c r="M5" s="393"/>
      <c r="N5" s="393"/>
      <c r="O5" s="393"/>
      <c r="P5" s="393"/>
      <c r="Q5" s="394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2114</v>
      </c>
      <c r="B7" s="31" t="str">
        <f t="shared" ref="B7:C7" si="0">IF($A$8="","",IF($A$9="",B8,B8&amp;"・"&amp;B9))</f>
        <v>川崎市立南加瀬中学校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212</v>
      </c>
      <c r="G7" s="31" t="str">
        <f t="shared" si="1"/>
        <v>0055</v>
      </c>
      <c r="H7" s="31">
        <f t="shared" si="1"/>
        <v>0</v>
      </c>
      <c r="I7" s="31" t="str">
        <f t="shared" si="1"/>
        <v>川崎市幸区南加瀬3-10-1</v>
      </c>
      <c r="J7" s="31">
        <f t="shared" si="1"/>
        <v>0</v>
      </c>
      <c r="K7" s="31" t="str">
        <f t="shared" si="1"/>
        <v>044</v>
      </c>
      <c r="L7" s="31" t="str">
        <f t="shared" si="1"/>
        <v>588</v>
      </c>
      <c r="M7" s="31" t="str">
        <f t="shared" si="1"/>
        <v>6428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2114</v>
      </c>
      <c r="B8" s="32" t="str">
        <f>IF(入力!$F$3="","",入力!$F$3)</f>
        <v>川崎市立南加瀬中学校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212</v>
      </c>
      <c r="G8" s="42" t="str">
        <f>IF(入力!$I$6="","",入力!$I$6)</f>
        <v>0055</v>
      </c>
      <c r="H8" s="32"/>
      <c r="I8" s="32" t="str">
        <f>IF(入力!$L$5="","",入力!$L$5)</f>
        <v>川崎市幸区南加瀬3-10-1</v>
      </c>
      <c r="J8" s="32"/>
      <c r="K8" s="42" t="str">
        <f>IF(入力!$AB$4="","",入力!$AB$4)</f>
        <v>044</v>
      </c>
      <c r="L8" s="42" t="str">
        <f>IF(入力!$AG$4="","",入力!$AG$4)</f>
        <v>588</v>
      </c>
      <c r="M8" s="42" t="str">
        <f>IF(入力!$AL$4="","",入力!$AL$4)</f>
        <v>6428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持田</v>
      </c>
      <c r="D16" s="32" t="str">
        <f>IF(入力!$K$13="","",入力!$K$13)</f>
        <v>卓也</v>
      </c>
      <c r="E16" s="32" t="str">
        <f>IF(入力!$F$12="","",入力!$F$12)</f>
        <v>もちだ</v>
      </c>
      <c r="F16" s="32" t="str">
        <f>IF(入力!$K$12="","",入力!$K$12)</f>
        <v>たくや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新井</v>
      </c>
      <c r="D17" s="32" t="str">
        <f>IF(入力!$AE$13="","",入力!$AE$13)</f>
        <v>広太</v>
      </c>
      <c r="E17" s="32" t="str">
        <f>IF(入力!$Z$12="","",入力!$Z$12)</f>
        <v>あらい</v>
      </c>
      <c r="F17" s="32" t="str">
        <f>IF(入力!$AE$12="","",入力!$AE$12)</f>
        <v>こうた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住岡</v>
      </c>
      <c r="D20" s="32" t="str">
        <f>IF(入力!$K$16="","",入力!$K$16)</f>
        <v>理仁</v>
      </c>
      <c r="E20" s="32" t="str">
        <f>IF(入力!$F$15="","",入力!$F$15)</f>
        <v>すみおか</v>
      </c>
      <c r="F20" s="32" t="str">
        <f>IF(入力!$K$15="","",入力!$K$15)</f>
        <v>りひと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新井</v>
      </c>
      <c r="D24" s="32" t="str">
        <f>IF(入力!$AE$16="","",入力!$AE$16)</f>
        <v>優太</v>
      </c>
      <c r="E24" s="32" t="str">
        <f>IF(入力!$Z$15="","",入力!$Z$15)</f>
        <v>あらい</v>
      </c>
      <c r="F24" s="32" t="str">
        <f>IF(入力!$AE$15="","",入力!$AE$15)</f>
        <v>ゆうた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/>
      </c>
      <c r="D53" s="32" t="str">
        <f>IF(OR(L53&lt;&gt;"○",入力!K23=""),"",入力!K23)</f>
        <v/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 t="str">
        <f>IF(OR(L53&lt;&gt;"○",入力!P22=""),"",入力!P22)</f>
        <v/>
      </c>
      <c r="J53" s="32" t="str">
        <f>IF(OR(L53&lt;&gt;"○",入力!R22=""),"",入力!R22)</f>
        <v/>
      </c>
      <c r="K53" s="32"/>
      <c r="L53" s="32" t="str">
        <f>IF(入力!T22="","",入力!T22)</f>
        <v/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/>
      </c>
      <c r="D54" s="32" t="str">
        <f>IF(OR(L54&lt;&gt;"○",入力!K25=""),"",入力!K25)</f>
        <v/>
      </c>
      <c r="E54" s="32" t="str">
        <f>IF(OR(L54&lt;&gt;"○",入力!F24=""),"",入力!F24)</f>
        <v/>
      </c>
      <c r="F54" s="32" t="str">
        <f>IF(OR(L54&lt;&gt;"○",入力!K24=""),"",入力!K24)</f>
        <v/>
      </c>
      <c r="G54" s="32"/>
      <c r="H54" s="32"/>
      <c r="I54" s="32" t="str">
        <f>IF(OR(L54&lt;&gt;"○",入力!P24=""),"",入力!P24)</f>
        <v/>
      </c>
      <c r="J54" s="32" t="str">
        <f>IF(OR(L54&lt;&gt;"○",入力!R24=""),"",入力!R24)</f>
        <v/>
      </c>
      <c r="K54" s="32"/>
      <c r="L54" s="32" t="str">
        <f>IF(入力!T24="","",入力!T24)</f>
        <v/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/>
      </c>
      <c r="D55" s="32" t="str">
        <f>IF(OR(L55&lt;&gt;"○",入力!K27=""),"",入力!K27)</f>
        <v/>
      </c>
      <c r="E55" s="32" t="str">
        <f>IF(OR(L55&lt;&gt;"○",入力!F26=""),"",入力!F26)</f>
        <v/>
      </c>
      <c r="F55" s="32" t="str">
        <f>IF(OR(L55&lt;&gt;"○",入力!K26=""),"",入力!K26)</f>
        <v/>
      </c>
      <c r="G55" s="32"/>
      <c r="H55" s="32"/>
      <c r="I55" s="32" t="str">
        <f>IF(OR(L55&lt;&gt;"○",入力!P26=""),"",入力!P26)</f>
        <v/>
      </c>
      <c r="J55" s="32" t="str">
        <f>IF(OR(L55&lt;&gt;"○",入力!R26=""),"",入力!R26)</f>
        <v/>
      </c>
      <c r="K55" s="32"/>
      <c r="L55" s="32" t="str">
        <f>IF(入力!T26="","",入力!T26)</f>
        <v/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/>
      </c>
      <c r="D56" s="32" t="str">
        <f>IF(OR(L56&lt;&gt;"○",入力!K29=""),"",入力!K29)</f>
        <v/>
      </c>
      <c r="E56" s="32" t="str">
        <f>IF(OR(L56&lt;&gt;"○",入力!F28=""),"",入力!F28)</f>
        <v/>
      </c>
      <c r="F56" s="32" t="str">
        <f>IF(OR(L56&lt;&gt;"○",入力!K28=""),"",入力!K28)</f>
        <v/>
      </c>
      <c r="G56" s="32"/>
      <c r="H56" s="32"/>
      <c r="I56" s="32" t="str">
        <f>IF(OR(L56&lt;&gt;"○",入力!P28=""),"",入力!P28)</f>
        <v/>
      </c>
      <c r="J56" s="32" t="str">
        <f>IF(OR(L56&lt;&gt;"○",入力!R28=""),"",入力!R28)</f>
        <v/>
      </c>
      <c r="K56" s="32"/>
      <c r="L56" s="32" t="str">
        <f>IF(入力!T28="","",入力!T28)</f>
        <v/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/>
      </c>
      <c r="D57" s="32" t="str">
        <f>IF(OR(L57&lt;&gt;"○",入力!K31=""),"",入力!K31)</f>
        <v/>
      </c>
      <c r="E57" s="32" t="str">
        <f>IF(OR(L57&lt;&gt;"○",入力!F30=""),"",入力!F30)</f>
        <v/>
      </c>
      <c r="F57" s="32" t="str">
        <f>IF(OR(L57&lt;&gt;"○",入力!K30=""),"",入力!K30)</f>
        <v/>
      </c>
      <c r="G57" s="32"/>
      <c r="H57" s="32"/>
      <c r="I57" s="32" t="str">
        <f>IF(OR(L57&lt;&gt;"○",入力!P30=""),"",入力!P30)</f>
        <v/>
      </c>
      <c r="J57" s="32" t="str">
        <f>IF(OR(L57&lt;&gt;"○",入力!R30=""),"",入力!R30)</f>
        <v/>
      </c>
      <c r="K57" s="32"/>
      <c r="L57" s="32" t="str">
        <f>IF(入力!T30="","",入力!T30)</f>
        <v/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/>
      </c>
      <c r="D58" s="32" t="str">
        <f>IF(OR(L58&lt;&gt;"○",入力!K33=""),"",入力!K33)</f>
        <v/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 t="str">
        <f>IF(OR(L58&lt;&gt;"○",入力!P32=""),"",入力!P32)</f>
        <v/>
      </c>
      <c r="J58" s="32" t="str">
        <f>IF(OR(L58&lt;&gt;"○",入力!R32=""),"",入力!R32)</f>
        <v/>
      </c>
      <c r="K58" s="32"/>
      <c r="L58" s="32" t="str">
        <f>IF(入力!T32="","",入力!T32)</f>
        <v/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/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/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/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2022-04-28T01:46:59Z</cp:lastPrinted>
  <dcterms:created xsi:type="dcterms:W3CDTF">2006-11-03T01:52:14Z</dcterms:created>
  <dcterms:modified xsi:type="dcterms:W3CDTF">2022-05-06T02:40:32Z</dcterms:modified>
</cp:coreProperties>
</file>