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バレーボール\浦賀中男子バーボール部\申込書\R4年度\"/>
    </mc:Choice>
  </mc:AlternateContent>
  <xr:revisionPtr revIDLastSave="0" documentId="13_ncr:1_{2A0076E0-9B19-4131-B1DC-824BAE1CF24A}" xr6:coauthVersionLast="36" xr6:coauthVersionMax="47" xr10:uidLastSave="{00000000-0000-0000-0000-000000000000}"/>
  <bookViews>
    <workbookView xWindow="-105" yWindow="-105" windowWidth="19425" windowHeight="10425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<sst xmlns="http://schemas.openxmlformats.org/spreadsheetml/2006/main" count="1494" uniqueCount="766">
  <si>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</si>
  <si>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</si>
  <si>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</si>
  <si>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</si>
  <si>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</si>
  <si>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</si>
  <si>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</si>
  <si>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</si>
  <si>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</si>
  <si>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</si>
  <si>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</si>
  <si>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</si>
  <si>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</si>
  <si>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</si>
  <si>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</si>
  <si>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</si>
  <si>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</si>
  <si>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</si>
  <si>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</si>
  <si>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</si>
  <si>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</si>
  <si>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</si>
  <si>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</si>
  <si>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</si>
  <si>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</si>
  <si>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</si>
  <si>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</si>
  <si>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</si>
  <si>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</si>
  <si>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</si>
  <si>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</si>
  <si>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</si>
  <si>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</si>
  <si>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</si>
  <si>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</si>
  <si>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</si>
  <si>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</si>
  <si>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</si>
  <si>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</si>
  <si>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</si>
  <si>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</si>
  <si>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</si>
  <si>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</si>
  <si>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</si>
  <si>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</si>
  <si>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</si>
  <si>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</si>
  <si>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</si>
  <si>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</si>
  <si>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</si>
  <si>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</si>
  <si>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</si>
  <si>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</si>
  <si>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</si>
  <si>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</si>
  <si>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</si>
  <si>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</si>
  <si>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</si>
  <si>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</si>
  <si>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</si>
  <si>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</si>
  <si>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</si>
  <si>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</si>
  <si>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</si>
  <si>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</si>
  <si>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</si>
  <si>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</si>
  <si>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</si>
  <si>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</si>
  <si>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</si>
  <si>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</si>
  <si>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</si>
  <si>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</si>
  <si>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</si>
  <si>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</si>
  <si>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</si>
  <si>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</si>
  <si>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</si>
  <si>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</si>
  <si>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</si>
  <si>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</si>
  <si>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</si>
  <si>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</si>
  <si>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</si>
  <si>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</si>
  <si>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</si>
  <si>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</si>
  <si>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</si>
  <si>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</si>
  <si>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</si>
  <si>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</si>
  <si>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</si>
  <si>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</si>
  <si>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</si>
  <si>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</si>
  <si>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</si>
  <si>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</si>
  <si>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</si>
  <si>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</si>
  <si>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</si>
  <si>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</si>
  <si>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</si>
  <si>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</si>
  <si>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</si>
  <si>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</si>
  <si>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</si>
  <si>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</si>
  <si>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</si>
  <si>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</si>
  <si>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</si>
  <si>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</si>
  <si>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</si>
  <si>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</si>
  <si>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</si>
  <si>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</si>
  <si>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</si>
  <si>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</si>
  <si>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</si>
  <si>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</si>
  <si>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</si>
  <si>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</si>
  <si>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</si>
  <si>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</si>
  <si>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</si>
  <si>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</si>
  <si>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</si>
  <si>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</si>
  <si>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</si>
  <si>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</si>
  <si>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</si>
  <si>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</si>
  <si>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</si>
  <si>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</si>
  <si>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</si>
  <si>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</si>
  <si>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</si>
  <si>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</si>
  <si>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</si>
  <si>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</si>
  <si>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</si>
  <si>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</si>
  <si>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</si>
  <si>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</si>
  <si>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</si>
  <si>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</si>
  <si>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</si>
  <si>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</si>
  <si>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</si>
  <si>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</si>
  <si>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</si>
  <si>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</si>
  <si>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</si>
  <si>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</si>
  <si>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</si>
  <si>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</si>
  <si>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</si>
  <si>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</si>
  <si>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</si>
  <si>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</si>
  <si>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</si>
  <si>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</si>
  <si>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</si>
  <si>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</si>
  <si>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</si>
  <si>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</si>
  <si>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</si>
  <si>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</si>
  <si>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</si>
  <si>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</si>
  <si>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</si>
  <si>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</si>
  <si>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</si>
  <si>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</si>
  <si>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</si>
  <si>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</si>
  <si>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</si>
  <si>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</si>
  <si>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</si>
  <si>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</si>
  <si>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</si>
  <si>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</si>
  <si>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</si>
  <si>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</si>
  <si>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</si>
  <si>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</si>
  <si>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</si>
  <si>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</si>
  <si>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</si>
  <si>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</si>
  <si>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</si>
  <si>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</si>
  <si>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</si>
  <si>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</si>
  <si>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</si>
  <si>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</si>
  <si>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</si>
  <si>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</si>
  <si>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</si>
  <si>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</si>
  <si>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</si>
  <si>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</si>
  <si>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</si>
  <si>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</si>
  <si>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</si>
  <si>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</si>
  <si>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</si>
  <si>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</si>
  <si>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</si>
  <si>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</si>
  <si>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</si>
  <si>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</si>
  <si>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</si>
  <si>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</si>
  <si>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</si>
  <si>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</si>
  <si>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</si>
  <si>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</si>
  <si>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</si>
  <si>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</si>
  <si>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</si>
  <si>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</si>
  <si>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</si>
  <si>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</si>
  <si>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</si>
  <si>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</si>
  <si>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</si>
  <si>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</si>
  <si>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</si>
  <si>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</si>
  <si>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</si>
  <si>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</si>
  <si>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</si>
  <si>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</si>
  <si>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</si>
  <si>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</si>
  <si>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</si>
  <si>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</si>
  <si>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</si>
  <si>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</si>
  <si>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</si>
  <si>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</si>
  <si>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</si>
  <si>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</si>
  <si>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</si>
  <si>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</si>
  <si>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</si>
  <si>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</si>
  <si>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</si>
  <si>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</si>
  <si>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</si>
  <si>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</si>
  <si>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</si>
  <si>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</si>
  <si>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</si>
  <si>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</si>
  <si>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</si>
  <si>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</si>
  <si>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</si>
  <si>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</si>
  <si>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</si>
  <si>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</si>
  <si>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</si>
  <si>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</si>
  <si>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</si>
  <si>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</si>
  <si>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</si>
  <si>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</si>
  <si>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</si>
  <si>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</si>
  <si>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</si>
  <si>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</si>
  <si>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</si>
  <si>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</si>
  <si>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</si>
  <si>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</si>
  <si>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</si>
  <si>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</si>
  <si>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</si>
  <si>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</si>
  <si>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</si>
  <si>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</si>
  <si>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</si>
  <si>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</si>
  <si>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</si>
  <si>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</si>
  <si>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</si>
  <si>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</si>
  <si>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</si>
  <si>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</si>
  <si>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</si>
  <si>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</si>
  <si>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</si>
  <si>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</si>
  <si>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</si>
  <si>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</si>
  <si>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</si>
  <si>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</si>
  <si>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</si>
  <si>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</si>
  <si>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</si>
  <si>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</si>
  <si>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</si>
  <si>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</si>
  <si>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</si>
  <si>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</si>
  <si>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</si>
  <si>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</si>
  <si>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</si>
  <si>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</si>
  <si>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</si>
  <si>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</si>
  <si>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</si>
  <si>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</si>
  <si>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</si>
  <si>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</si>
  <si>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</si>
  <si>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</si>
  <si>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</si>
  <si>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</si>
  <si>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</si>
  <si>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</si>
  <si>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</si>
  <si>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</si>
  <si>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</si>
  <si>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</si>
  <si>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</si>
  <si>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</si>
  <si>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</si>
  <si>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</si>
  <si>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</si>
  <si>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</si>
  <si>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</si>
  <si>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</si>
  <si>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</si>
  <si>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</si>
  <si>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</si>
  <si>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</si>
  <si>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</si>
  <si>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</si>
  <si>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</si>
  <si>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</si>
  <si>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</si>
  <si>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</si>
  <si>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</si>
  <si>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</si>
  <si>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</si>
  <si>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</si>
  <si>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</si>
  <si>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</si>
  <si>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</si>
  <si>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</si>
  <si>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</si>
  <si>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</si>
  <si>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</si>
  <si>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</si>
  <si>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</si>
  <si>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</si>
  <si>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</si>
  <si>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</si>
  <si>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</si>
  <si>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</si>
  <si>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</si>
  <si>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</si>
  <si>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</si>
  <si>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</si>
  <si>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</si>
  <si>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</si>
  <si>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</si>
  <si>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</si>
  <si>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</si>
  <si>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</si>
  <si>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</si>
  <si>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</si>
  <si>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</si>
  <si>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</si>
  <si>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</si>
  <si>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</si>
  <si>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</si>
  <si>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</si>
  <si>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</si>
  <si>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</si>
  <si>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</si>
  <si>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</si>
  <si>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</si>
  <si>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</si>
  <si>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</si>
  <si>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</si>
  <si>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</si>
  <si>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</si>
  <si>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</si>
  <si>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</si>
  <si>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</si>
  <si>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</si>
  <si>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</si>
  <si>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</si>
  <si>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</si>
  <si>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</si>
  <si>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</si>
  <si>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</si>
  <si>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</si>
  <si>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</si>
  <si>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</si>
  <si>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</si>
  <si>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</si>
  <si>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</si>
  <si>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</si>
  <si>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</si>
  <si>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</si>
  <si>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</si>
  <si>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</si>
  <si>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</si>
  <si>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</si>
  <si>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</si>
  <si>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</si>
  <si>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</si>
  <si>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</si>
  <si>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</si>
  <si>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</si>
  <si>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</si>
  <si>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</si>
  <si>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</si>
  <si>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</si>
  <si>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</si>
  <si>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</si>
  <si>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</si>
  <si>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</si>
  <si>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</si>
  <si>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</si>
  <si>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</si>
  <si>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</si>
  <si>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</si>
  <si>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</si>
  <si>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</si>
  <si>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</si>
  <si>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</si>
  <si>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</si>
  <si>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</si>
  <si>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</si>
  <si>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</si>
  <si>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</si>
  <si>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</si>
  <si>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</si>
  <si>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</si>
  <si>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</si>
  <si>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</si>
  <si>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</si>
  <si>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</si>
  <si>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</si>
  <si>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</si>
  <si>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</si>
  <si>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</si>
  <si>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</si>
  <si>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</si>
  <si>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</si>
  <si>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</si>
  <si>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</si>
  <si>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</si>
  <si>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</si>
  <si>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</si>
  <si>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</si>
  <si>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</si>
  <si>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</si>
  <si>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</si>
  <si>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</si>
  <si>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</si>
  <si>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</si>
  <si>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</si>
  <si>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</si>
  <si>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</si>
  <si>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</si>
  <si>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</si>
  <si>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</si>
  <si>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</si>
  <si>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</si>
  <si>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</si>
  <si>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</si>
  <si>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</si>
  <si>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</si>
  <si>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</si>
  <si>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</si>
  <si>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</si>
  <si>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</si>
  <si>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</si>
  <si>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</si>
  <si>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</si>
  <si>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</si>
  <si>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</si>
  <si>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</si>
  <si>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</si>
  <si>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</si>
  <si>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</si>
  <si>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</si>
  <si>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</si>
  <si>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</si>
  <si>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</si>
  <si>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</si>
  <si>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</si>
  <si>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</si>
  <si>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</si>
  <si>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</si>
  <si>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</si>
  <si>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</si>
  <si>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</si>
  <si>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</si>
  <si>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</si>
  <si>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</si>
  <si>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</si>
  <si>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</si>
  <si>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</si>
  <si>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</si>
  <si>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</si>
  <si>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</si>
  <si>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</si>
  <si>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</si>
  <si>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</si>
  <si>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</si>
  <si>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</si>
  <si>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</si>
  <si>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</si>
  <si>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</si>
  <si>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</si>
  <si>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</si>
  <si>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</si>
  <si>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</si>
  <si>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</si>
  <si>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</si>
  <si>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</si>
  <si>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</si>
  <si>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</si>
  <si>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</si>
  <si>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</si>
  <si>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</si>
  <si>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</si>
  <si>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</si>
  <si>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</si>
  <si>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</si>
  <si>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</si>
  <si>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</si>
  <si>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</si>
  <si>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</si>
  <si>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</si>
  <si>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</si>
  <si>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</si>
  <si>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</si>
  <si>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</si>
  <si>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</si>
  <si>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</si>
  <si>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</si>
  <si>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</si>
  <si>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</si>
  <si>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</si>
  <si>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</si>
  <si>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</si>
  <si>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</si>
  <si>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</si>
  <si>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</si>
  <si>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</si>
  <si>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</si>
  <si>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</si>
  <si>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</si>
  <si>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</si>
  <si>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</si>
  <si>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</si>
  <si>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</si>
  <si>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</si>
  <si>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</si>
  <si>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</si>
  <si>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</si>
  <si>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</si>
  <si>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</si>
  <si>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</si>
  <si>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</si>
  <si>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</si>
  <si>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</si>
  <si>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</si>
  <si>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</si>
  <si>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</si>
  <si>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</si>
  <si>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</si>
  <si>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</si>
  <si>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</si>
  <si>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</si>
  <si>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</si>
  <si>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</si>
  <si>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</si>
  <si>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</si>
  <si>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</si>
  <si>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</si>
  <si>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</si>
  <si>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</si>
  <si>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</si>
  <si>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</si>
  <si>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</si>
  <si>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</si>
  <si>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</si>
  <si>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</si>
  <si>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</si>
  <si>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</si>
  <si>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</si>
  <si>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</si>
  <si>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</si>
  <si>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</si>
  <si>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</si>
  <si>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</si>
  <si>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</si>
  <si>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</si>
  <si>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</si>
  <si>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</si>
  <si>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</si>
  <si>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</si>
  <si>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</si>
  <si>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</si>
  <si>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</si>
  <si>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</si>
  <si>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</si>
  <si>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</si>
  <si>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</si>
  <si>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</si>
  <si>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</si>
  <si>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</si>
  <si>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</si>
  <si>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</si>
  <si>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</si>
  <si>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</si>
  <si>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</si>
  <si>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</si>
  <si>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</si>
  <si>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</si>
  <si>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</si>
  <si>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</si>
  <si>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</si>
  <si>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</si>
  <si>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</si>
  <si>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</si>
  <si>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</si>
  <si>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</si>
  <si>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</si>
  <si>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</si>
  <si>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</si>
  <si>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</si>
  <si>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</si>
  <si>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</si>
  <si>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</si>
  <si>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</si>
  <si>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</si>
  <si>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</si>
  <si>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</si>
  <si>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</si>
  <si>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</si>
  <si>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</si>
  <si>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</si>
  <si>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</si>
  <si>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</si>
  <si>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</si>
  <si>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</si>
  <si>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</si>
  <si>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</si>
  <si>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</si>
  <si>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</si>
  <si>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</si>
  <si>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</si>
  <si>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</si>
  <si>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</si>
  <si>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</si>
  <si>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</si>
  <si>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</si>
  <si>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</si>
  <si>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</si>
  <si>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</si>
  <si>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</si>
  <si>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</si>
  <si>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</si>
  <si>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</si>
  <si>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</si>
  <si>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</si>
  <si>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</si>
  <si>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</si>
  <si>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</si>
  <si>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</si>
  <si>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</si>
  <si>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</si>
  <si>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</si>
  <si>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</si>
  <si>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</si>
  <si>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</si>
  <si>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</si>
  <si>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</si>
  <si>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</si>
  <si>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</si>
  <si>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</si>
  <si>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</si>
  <si>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</si>
  <si>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</si>
  <si>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</si>
  <si>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横須賀市浦賀3-26-1</t>
    <rPh sb="0" eb="4">
      <t>ヨコスカシ</t>
    </rPh>
    <rPh sb="4" eb="6">
      <t>ウラガ</t>
    </rPh>
    <phoneticPr fontId="2"/>
  </si>
  <si>
    <t>239</t>
    <phoneticPr fontId="2"/>
  </si>
  <si>
    <t>0822</t>
    <phoneticPr fontId="2"/>
  </si>
  <si>
    <t>046</t>
    <phoneticPr fontId="2"/>
  </si>
  <si>
    <t>841</t>
    <phoneticPr fontId="2"/>
  </si>
  <si>
    <t>0454</t>
    <phoneticPr fontId="2"/>
  </si>
  <si>
    <t>0966</t>
    <phoneticPr fontId="2"/>
  </si>
  <si>
    <t>ふかみず</t>
    <phoneticPr fontId="2"/>
  </si>
  <si>
    <t>こうじ</t>
    <phoneticPr fontId="2"/>
  </si>
  <si>
    <t>深水</t>
    <rPh sb="0" eb="2">
      <t>フカミズ</t>
    </rPh>
    <phoneticPr fontId="2"/>
  </si>
  <si>
    <t>皓司</t>
    <rPh sb="0" eb="1">
      <t>コウ</t>
    </rPh>
    <rPh sb="1" eb="2">
      <t>シ</t>
    </rPh>
    <phoneticPr fontId="2"/>
  </si>
  <si>
    <t>うすなが</t>
    <phoneticPr fontId="2"/>
  </si>
  <si>
    <t>しゅんた</t>
    <phoneticPr fontId="2"/>
  </si>
  <si>
    <t>薄永</t>
    <rPh sb="0" eb="2">
      <t>ウスナガ</t>
    </rPh>
    <phoneticPr fontId="2"/>
  </si>
  <si>
    <t>瞬汰</t>
    <rPh sb="0" eb="2">
      <t>シュンタ</t>
    </rPh>
    <phoneticPr fontId="2"/>
  </si>
  <si>
    <t>ゆぜ</t>
    <phoneticPr fontId="2"/>
  </si>
  <si>
    <t>ふみひろ</t>
    <phoneticPr fontId="2"/>
  </si>
  <si>
    <t>湯瀬</t>
    <rPh sb="0" eb="2">
      <t>ユゼ</t>
    </rPh>
    <phoneticPr fontId="2"/>
  </si>
  <si>
    <t>文博</t>
    <rPh sb="0" eb="2">
      <t>フミヒロ</t>
    </rPh>
    <phoneticPr fontId="2"/>
  </si>
  <si>
    <t>せと</t>
    <phoneticPr fontId="2"/>
  </si>
  <si>
    <t>れいじ</t>
    <phoneticPr fontId="2"/>
  </si>
  <si>
    <t>瀬戸</t>
    <rPh sb="0" eb="2">
      <t>セト</t>
    </rPh>
    <phoneticPr fontId="2"/>
  </si>
  <si>
    <t>怜道</t>
    <rPh sb="0" eb="1">
      <t>レイ</t>
    </rPh>
    <rPh sb="1" eb="2">
      <t>ミチ</t>
    </rPh>
    <phoneticPr fontId="2"/>
  </si>
  <si>
    <t>あこう</t>
    <phoneticPr fontId="2"/>
  </si>
  <si>
    <t>かえで</t>
    <phoneticPr fontId="2"/>
  </si>
  <si>
    <t>夏楓</t>
    <rPh sb="0" eb="1">
      <t>ナツ</t>
    </rPh>
    <rPh sb="1" eb="2">
      <t>カエデ</t>
    </rPh>
    <phoneticPr fontId="2"/>
  </si>
  <si>
    <t>赤穂</t>
    <rPh sb="0" eb="2">
      <t>アコウ</t>
    </rPh>
    <phoneticPr fontId="2"/>
  </si>
  <si>
    <t>いぐち</t>
    <phoneticPr fontId="2"/>
  </si>
  <si>
    <t>こうま</t>
    <phoneticPr fontId="2"/>
  </si>
  <si>
    <t>井口</t>
    <rPh sb="0" eb="2">
      <t>イグチ</t>
    </rPh>
    <phoneticPr fontId="2"/>
  </si>
  <si>
    <t>煌麻</t>
    <rPh sb="0" eb="1">
      <t>キラメ</t>
    </rPh>
    <rPh sb="1" eb="2">
      <t>マ</t>
    </rPh>
    <phoneticPr fontId="2"/>
  </si>
  <si>
    <t>笹木</t>
    <rPh sb="0" eb="2">
      <t>ササキ</t>
    </rPh>
    <phoneticPr fontId="2"/>
  </si>
  <si>
    <t>一慶</t>
    <rPh sb="0" eb="1">
      <t>カズ</t>
    </rPh>
    <rPh sb="1" eb="2">
      <t>ケイ</t>
    </rPh>
    <phoneticPr fontId="2"/>
  </si>
  <si>
    <t>ささき</t>
    <phoneticPr fontId="2"/>
  </si>
  <si>
    <t>かずよし</t>
    <phoneticPr fontId="2"/>
  </si>
  <si>
    <t>髙井</t>
    <rPh sb="0" eb="2">
      <t>タカイ</t>
    </rPh>
    <phoneticPr fontId="2"/>
  </si>
  <si>
    <t>晴都</t>
    <rPh sb="0" eb="1">
      <t>ハル</t>
    </rPh>
    <rPh sb="1" eb="2">
      <t>ト</t>
    </rPh>
    <phoneticPr fontId="2"/>
  </si>
  <si>
    <t>たかい</t>
    <phoneticPr fontId="2"/>
  </si>
  <si>
    <t>はると</t>
    <phoneticPr fontId="2"/>
  </si>
  <si>
    <t>松原</t>
    <rPh sb="0" eb="2">
      <t>マツバラ</t>
    </rPh>
    <phoneticPr fontId="2"/>
  </si>
  <si>
    <t>栞太</t>
    <rPh sb="0" eb="2">
      <t>カンタ</t>
    </rPh>
    <phoneticPr fontId="2"/>
  </si>
  <si>
    <t>まつばら</t>
    <phoneticPr fontId="2"/>
  </si>
  <si>
    <t>かんた</t>
    <phoneticPr fontId="2"/>
  </si>
  <si>
    <t>中村</t>
    <rPh sb="0" eb="2">
      <t>ナカムラ</t>
    </rPh>
    <phoneticPr fontId="2"/>
  </si>
  <si>
    <t>勇太</t>
    <rPh sb="0" eb="2">
      <t>ユウタ</t>
    </rPh>
    <phoneticPr fontId="2"/>
  </si>
  <si>
    <t>こいけ</t>
    <phoneticPr fontId="2"/>
  </si>
  <si>
    <t>ゆうき</t>
    <phoneticPr fontId="2"/>
  </si>
  <si>
    <t>小池</t>
    <rPh sb="0" eb="2">
      <t>コイケ</t>
    </rPh>
    <phoneticPr fontId="2"/>
  </si>
  <si>
    <t>裕己</t>
    <rPh sb="0" eb="1">
      <t>ユウ</t>
    </rPh>
    <rPh sb="1" eb="2">
      <t>キ</t>
    </rPh>
    <phoneticPr fontId="2"/>
  </si>
  <si>
    <t>寺澤</t>
    <rPh sb="0" eb="2">
      <t>テラサワ</t>
    </rPh>
    <phoneticPr fontId="2"/>
  </si>
  <si>
    <t>慧人</t>
    <rPh sb="0" eb="1">
      <t>ケイ</t>
    </rPh>
    <rPh sb="1" eb="2">
      <t>ヒト</t>
    </rPh>
    <phoneticPr fontId="2"/>
  </si>
  <si>
    <t>てらさわ</t>
    <phoneticPr fontId="2"/>
  </si>
  <si>
    <t>けいと</t>
    <phoneticPr fontId="2"/>
  </si>
  <si>
    <t>なかむら</t>
    <phoneticPr fontId="2"/>
  </si>
  <si>
    <t>ゆうた</t>
    <phoneticPr fontId="2"/>
  </si>
  <si>
    <t>川口</t>
    <rPh sb="0" eb="2">
      <t>カワグチ</t>
    </rPh>
    <phoneticPr fontId="2"/>
  </si>
  <si>
    <t>遥星</t>
    <rPh sb="0" eb="1">
      <t>ハルカ</t>
    </rPh>
    <rPh sb="1" eb="2">
      <t>ホシ</t>
    </rPh>
    <phoneticPr fontId="2"/>
  </si>
  <si>
    <t>かわぐち</t>
    <phoneticPr fontId="2"/>
  </si>
  <si>
    <t>かなた</t>
    <phoneticPr fontId="2"/>
  </si>
  <si>
    <t>島川 浩一</t>
    <rPh sb="0" eb="2">
      <t>シマカワ</t>
    </rPh>
    <rPh sb="3" eb="5">
      <t>コウイチ</t>
    </rPh>
    <phoneticPr fontId="2"/>
  </si>
  <si>
    <t>木浪</t>
    <rPh sb="0" eb="2">
      <t>キナミ</t>
    </rPh>
    <phoneticPr fontId="2"/>
  </si>
  <si>
    <t>康介</t>
    <rPh sb="0" eb="2">
      <t>コウスケ</t>
    </rPh>
    <phoneticPr fontId="2"/>
  </si>
  <si>
    <t>きなみ</t>
    <phoneticPr fontId="2"/>
  </si>
  <si>
    <t>こうすけ</t>
    <phoneticPr fontId="2"/>
  </si>
  <si>
    <t>大和</t>
    <rPh sb="0" eb="2">
      <t>ヤマト</t>
    </rPh>
    <phoneticPr fontId="2"/>
  </si>
  <si>
    <t>由典</t>
    <rPh sb="0" eb="2">
      <t>ヨシノリ</t>
    </rPh>
    <phoneticPr fontId="2"/>
  </si>
  <si>
    <t>やまと</t>
    <phoneticPr fontId="2"/>
  </si>
  <si>
    <t>ゆうすけ</t>
    <phoneticPr fontId="2"/>
  </si>
  <si>
    <t>薄永</t>
    <rPh sb="0" eb="1">
      <t>ウス</t>
    </rPh>
    <rPh sb="1" eb="2">
      <t>ナガ</t>
    </rPh>
    <phoneticPr fontId="2"/>
  </si>
  <si>
    <t>瞬汰</t>
    <rPh sb="0" eb="1">
      <t>シュン</t>
    </rPh>
    <rPh sb="1" eb="2">
      <t>タ</t>
    </rPh>
    <phoneticPr fontId="2"/>
  </si>
  <si>
    <t>うすなが</t>
    <phoneticPr fontId="2"/>
  </si>
  <si>
    <t>しゅんた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</si>
</sst>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8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0" xfId="0" applyFont="1" applyFill="1" applyBorder="1" applyAlignment="1" applyProtection="1">
      <alignment horizontal="center" vertical="center" shrinkToFit="1"/>
      <protection locked="0"/>
    </xf>
    <xf numFmtId="0" fontId="6" fillId="2" borderId="143" xfId="0" applyFont="1" applyFill="1" applyBorder="1" applyAlignment="1" applyProtection="1">
      <alignment horizontal="center" vertical="center" shrinkToFit="1"/>
      <protection locked="0"/>
    </xf>
    <xf numFmtId="0" fontId="6" fillId="2" borderId="161" xfId="0" applyFont="1" applyFill="1" applyBorder="1" applyAlignment="1" applyProtection="1">
      <alignment horizontal="center" vertical="center" shrinkToFit="1"/>
      <protection locked="0"/>
    </xf>
    <xf numFmtId="0" fontId="6" fillId="2" borderId="162" xfId="0" applyFont="1" applyFill="1" applyBorder="1" applyAlignment="1" applyProtection="1">
      <alignment horizontal="center" vertical="center" shrinkToFit="1"/>
      <protection locked="0"/>
    </xf>
    <xf numFmtId="0" fontId="6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146" xfId="0" applyFont="1" applyFill="1" applyBorder="1" applyAlignment="1" applyProtection="1">
      <alignment horizontal="center" vertical="center" shrinkToFit="1"/>
      <protection locked="0"/>
    </xf>
    <xf numFmtId="0" fontId="5" fillId="2" borderId="164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47" xfId="0" applyFont="1" applyFill="1" applyBorder="1" applyAlignment="1" applyProtection="1">
      <alignment horizontal="center" vertical="center" shrinkToFit="1"/>
      <protection locked="0"/>
    </xf>
    <xf numFmtId="0" fontId="5" fillId="2" borderId="166" xfId="0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topLeftCell="A28" zoomScale="85" zoomScaleNormal="100" zoomScaleSheetLayoutView="85" workbookViewId="0">
      <selection activeCell="B2" sqref="B2:H2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50.1" customHeight="1" thickBot="1">
      <c r="B1" s="103" t="s">
        <v>693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4.9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/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/>
    <row r="42" spans="1:43" ht="24" customHeight="1">
      <c r="A42" s="56" t="s">
        <v>688</v>
      </c>
      <c r="B42" s="59" t="s">
        <v>689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/>
    <row r="44" spans="1:43" ht="24" customHeight="1">
      <c r="A44" s="56" t="s">
        <v>692</v>
      </c>
      <c r="B44" s="59" t="s">
        <v>689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zoomScaleNormal="100" zoomScaleSheetLayoutView="100" workbookViewId="0">
      <selection activeCell="L35" sqref="L35:AQ35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50.1" customHeight="1" thickBot="1">
      <c r="B1" s="103" t="str">
        <f>入力見本!B1</f>
        <v>令和４年度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1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4103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横須賀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横須賀市立浦賀中学校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697</v>
      </c>
      <c r="AC4" s="144"/>
      <c r="AD4" s="144"/>
      <c r="AE4" s="144"/>
      <c r="AF4" s="4" t="s">
        <v>583</v>
      </c>
      <c r="AG4" s="144" t="s">
        <v>698</v>
      </c>
      <c r="AH4" s="144"/>
      <c r="AI4" s="144"/>
      <c r="AJ4" s="144"/>
      <c r="AK4" s="4" t="s">
        <v>583</v>
      </c>
      <c r="AL4" s="144" t="s">
        <v>699</v>
      </c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373" t="s">
        <v>694</v>
      </c>
      <c r="M5" s="373"/>
      <c r="N5" s="373"/>
      <c r="O5" s="373"/>
      <c r="P5" s="373"/>
      <c r="Q5" s="373"/>
      <c r="R5" s="373"/>
      <c r="S5" s="373"/>
      <c r="T5" s="373"/>
      <c r="U5" s="373"/>
      <c r="V5" s="373"/>
      <c r="W5" s="373"/>
      <c r="X5" s="373"/>
      <c r="Y5" s="373"/>
      <c r="Z5" s="373"/>
      <c r="AA5" s="37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>
      <c r="A6" s="104"/>
      <c r="B6" s="81"/>
      <c r="C6" s="82"/>
      <c r="D6" s="82"/>
      <c r="E6" s="102"/>
      <c r="F6" s="155" t="s">
        <v>695</v>
      </c>
      <c r="G6" s="156"/>
      <c r="H6" s="24" t="s">
        <v>585</v>
      </c>
      <c r="I6" s="157" t="s">
        <v>696</v>
      </c>
      <c r="J6" s="157"/>
      <c r="K6" s="158"/>
      <c r="L6" s="375"/>
      <c r="M6" s="375"/>
      <c r="N6" s="375"/>
      <c r="O6" s="375"/>
      <c r="P6" s="375"/>
      <c r="Q6" s="375"/>
      <c r="R6" s="375"/>
      <c r="S6" s="375"/>
      <c r="T6" s="375"/>
      <c r="U6" s="375"/>
      <c r="V6" s="375"/>
      <c r="W6" s="375"/>
      <c r="X6" s="375"/>
      <c r="Y6" s="375"/>
      <c r="Z6" s="375"/>
      <c r="AA6" s="376"/>
      <c r="AB6" s="159" t="s">
        <v>697</v>
      </c>
      <c r="AC6" s="127"/>
      <c r="AD6" s="127"/>
      <c r="AE6" s="127"/>
      <c r="AF6" s="25" t="s">
        <v>586</v>
      </c>
      <c r="AG6" s="127" t="s">
        <v>698</v>
      </c>
      <c r="AH6" s="127"/>
      <c r="AI6" s="127"/>
      <c r="AJ6" s="127"/>
      <c r="AK6" s="25" t="s">
        <v>586</v>
      </c>
      <c r="AL6" s="127" t="s">
        <v>700</v>
      </c>
      <c r="AM6" s="127"/>
      <c r="AN6" s="127"/>
      <c r="AO6" s="128"/>
    </row>
    <row r="7" spans="1:41" s="2" customFormat="1" ht="24.9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>
      <c r="B12" s="67" t="s">
        <v>682</v>
      </c>
      <c r="C12" s="68"/>
      <c r="D12" s="68"/>
      <c r="E12" s="69"/>
      <c r="F12" s="377" t="s">
        <v>701</v>
      </c>
      <c r="G12" s="378"/>
      <c r="H12" s="378"/>
      <c r="I12" s="378"/>
      <c r="J12" s="379"/>
      <c r="K12" s="380" t="s">
        <v>702</v>
      </c>
      <c r="L12" s="378"/>
      <c r="M12" s="378"/>
      <c r="N12" s="378"/>
      <c r="O12" s="381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760</v>
      </c>
      <c r="AA12" s="71"/>
      <c r="AB12" s="71"/>
      <c r="AC12" s="71"/>
      <c r="AD12" s="71"/>
      <c r="AE12" s="71" t="s">
        <v>761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382" t="s">
        <v>703</v>
      </c>
      <c r="G13" s="383"/>
      <c r="H13" s="383"/>
      <c r="I13" s="383"/>
      <c r="J13" s="384"/>
      <c r="K13" s="385" t="s">
        <v>704</v>
      </c>
      <c r="L13" s="383"/>
      <c r="M13" s="383"/>
      <c r="N13" s="383"/>
      <c r="O13" s="386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758</v>
      </c>
      <c r="AA13" s="84"/>
      <c r="AB13" s="84"/>
      <c r="AC13" s="84"/>
      <c r="AD13" s="85"/>
      <c r="AE13" s="84" t="s">
        <v>759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3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682</v>
      </c>
      <c r="C15" s="68"/>
      <c r="D15" s="68"/>
      <c r="E15" s="69"/>
      <c r="F15" s="70" t="s">
        <v>756</v>
      </c>
      <c r="G15" s="71"/>
      <c r="H15" s="71"/>
      <c r="I15" s="71"/>
      <c r="J15" s="71"/>
      <c r="K15" s="71" t="s">
        <v>757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764</v>
      </c>
      <c r="AA15" s="71"/>
      <c r="AB15" s="71"/>
      <c r="AC15" s="71"/>
      <c r="AD15" s="71"/>
      <c r="AE15" s="71" t="s">
        <v>765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 t="s">
        <v>754</v>
      </c>
      <c r="G16" s="84"/>
      <c r="H16" s="84"/>
      <c r="I16" s="84"/>
      <c r="J16" s="85"/>
      <c r="K16" s="84" t="s">
        <v>755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762</v>
      </c>
      <c r="AA16" s="84"/>
      <c r="AB16" s="84"/>
      <c r="AC16" s="84"/>
      <c r="AD16" s="85"/>
      <c r="AE16" s="84" t="s">
        <v>763</v>
      </c>
      <c r="AF16" s="84"/>
      <c r="AG16" s="84"/>
      <c r="AH16" s="84"/>
      <c r="AI16" s="93"/>
      <c r="AJ16" s="95">
        <v>5</v>
      </c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>
      <c r="B22" s="179">
        <v>1</v>
      </c>
      <c r="C22" s="180"/>
      <c r="D22" s="183">
        <v>1</v>
      </c>
      <c r="E22" s="183"/>
      <c r="F22" s="197" t="s">
        <v>709</v>
      </c>
      <c r="G22" s="198"/>
      <c r="H22" s="198"/>
      <c r="I22" s="198"/>
      <c r="J22" s="198"/>
      <c r="K22" s="198" t="s">
        <v>710</v>
      </c>
      <c r="L22" s="198"/>
      <c r="M22" s="198"/>
      <c r="N22" s="198"/>
      <c r="O22" s="199"/>
      <c r="P22" s="183">
        <v>3</v>
      </c>
      <c r="Q22" s="183"/>
      <c r="R22" s="188">
        <v>170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97" t="s">
        <v>727</v>
      </c>
      <c r="AA22" s="198"/>
      <c r="AB22" s="198"/>
      <c r="AC22" s="198"/>
      <c r="AD22" s="198"/>
      <c r="AE22" s="198" t="s">
        <v>728</v>
      </c>
      <c r="AF22" s="198"/>
      <c r="AG22" s="198"/>
      <c r="AH22" s="198"/>
      <c r="AI22" s="199"/>
      <c r="AJ22" s="183">
        <v>1</v>
      </c>
      <c r="AK22" s="183"/>
      <c r="AL22" s="188">
        <v>150</v>
      </c>
      <c r="AM22" s="189"/>
      <c r="AN22" s="244" t="s">
        <v>596</v>
      </c>
      <c r="AO22" s="245"/>
    </row>
    <row r="23" spans="2:41" ht="30" customHeight="1" thickBot="1">
      <c r="B23" s="181"/>
      <c r="C23" s="182"/>
      <c r="D23" s="184"/>
      <c r="E23" s="184"/>
      <c r="F23" s="218" t="s">
        <v>711</v>
      </c>
      <c r="G23" s="219"/>
      <c r="H23" s="219"/>
      <c r="I23" s="219"/>
      <c r="J23" s="219"/>
      <c r="K23" s="219" t="s">
        <v>712</v>
      </c>
      <c r="L23" s="219"/>
      <c r="M23" s="219"/>
      <c r="N23" s="219"/>
      <c r="O23" s="220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18" t="s">
        <v>725</v>
      </c>
      <c r="AA23" s="219"/>
      <c r="AB23" s="219"/>
      <c r="AC23" s="219"/>
      <c r="AD23" s="219"/>
      <c r="AE23" s="219" t="s">
        <v>726</v>
      </c>
      <c r="AF23" s="219"/>
      <c r="AG23" s="219"/>
      <c r="AH23" s="219"/>
      <c r="AI23" s="220"/>
      <c r="AJ23" s="184"/>
      <c r="AK23" s="184"/>
      <c r="AL23" s="190"/>
      <c r="AM23" s="133"/>
      <c r="AN23" s="246"/>
      <c r="AO23" s="247"/>
    </row>
    <row r="24" spans="2:41" ht="13.5" customHeight="1">
      <c r="B24" s="191">
        <v>2</v>
      </c>
      <c r="C24" s="192"/>
      <c r="D24" s="195">
        <v>2</v>
      </c>
      <c r="E24" s="195"/>
      <c r="F24" s="197" t="s">
        <v>717</v>
      </c>
      <c r="G24" s="198"/>
      <c r="H24" s="198"/>
      <c r="I24" s="198"/>
      <c r="J24" s="198"/>
      <c r="K24" s="198" t="s">
        <v>718</v>
      </c>
      <c r="L24" s="198"/>
      <c r="M24" s="198"/>
      <c r="N24" s="198"/>
      <c r="O24" s="199"/>
      <c r="P24" s="195">
        <v>3</v>
      </c>
      <c r="Q24" s="195"/>
      <c r="R24" s="200">
        <v>167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739</v>
      </c>
      <c r="AA24" s="198"/>
      <c r="AB24" s="198"/>
      <c r="AC24" s="198"/>
      <c r="AD24" s="198"/>
      <c r="AE24" s="198" t="s">
        <v>740</v>
      </c>
      <c r="AF24" s="198"/>
      <c r="AG24" s="198"/>
      <c r="AH24" s="198"/>
      <c r="AI24" s="199"/>
      <c r="AJ24" s="195">
        <v>1</v>
      </c>
      <c r="AK24" s="195"/>
      <c r="AL24" s="200">
        <v>170</v>
      </c>
      <c r="AM24" s="151"/>
      <c r="AN24" s="238" t="s">
        <v>544</v>
      </c>
      <c r="AO24" s="239"/>
    </row>
    <row r="25" spans="2:41" ht="30" customHeight="1">
      <c r="B25" s="193"/>
      <c r="C25" s="194"/>
      <c r="D25" s="196"/>
      <c r="E25" s="196"/>
      <c r="F25" s="210" t="s">
        <v>720</v>
      </c>
      <c r="G25" s="211"/>
      <c r="H25" s="211"/>
      <c r="I25" s="211"/>
      <c r="J25" s="211"/>
      <c r="K25" s="211" t="s">
        <v>719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741</v>
      </c>
      <c r="AA25" s="211"/>
      <c r="AB25" s="211"/>
      <c r="AC25" s="211"/>
      <c r="AD25" s="211"/>
      <c r="AE25" s="211" t="s">
        <v>742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>
      <c r="B26" s="181">
        <v>3</v>
      </c>
      <c r="C26" s="182"/>
      <c r="D26" s="195">
        <v>3</v>
      </c>
      <c r="E26" s="195"/>
      <c r="F26" s="197" t="s">
        <v>705</v>
      </c>
      <c r="G26" s="198"/>
      <c r="H26" s="198"/>
      <c r="I26" s="198"/>
      <c r="J26" s="198"/>
      <c r="K26" s="198" t="s">
        <v>706</v>
      </c>
      <c r="L26" s="198"/>
      <c r="M26" s="198"/>
      <c r="N26" s="198"/>
      <c r="O26" s="199"/>
      <c r="P26" s="195">
        <v>3</v>
      </c>
      <c r="Q26" s="195"/>
      <c r="R26" s="200">
        <v>167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745</v>
      </c>
      <c r="AA26" s="198"/>
      <c r="AB26" s="198"/>
      <c r="AC26" s="198"/>
      <c r="AD26" s="198"/>
      <c r="AE26" s="198" t="s">
        <v>746</v>
      </c>
      <c r="AF26" s="198"/>
      <c r="AG26" s="198"/>
      <c r="AH26" s="198"/>
      <c r="AI26" s="199"/>
      <c r="AJ26" s="195">
        <v>1</v>
      </c>
      <c r="AK26" s="195"/>
      <c r="AL26" s="200">
        <v>160</v>
      </c>
      <c r="AM26" s="151"/>
      <c r="AN26" s="238" t="s">
        <v>544</v>
      </c>
      <c r="AO26" s="239"/>
    </row>
    <row r="27" spans="2:41" ht="30" customHeight="1">
      <c r="B27" s="181"/>
      <c r="C27" s="182"/>
      <c r="D27" s="196"/>
      <c r="E27" s="196"/>
      <c r="F27" s="210" t="s">
        <v>707</v>
      </c>
      <c r="G27" s="211"/>
      <c r="H27" s="211"/>
      <c r="I27" s="211"/>
      <c r="J27" s="211"/>
      <c r="K27" s="211" t="s">
        <v>708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743</v>
      </c>
      <c r="AA27" s="211"/>
      <c r="AB27" s="211"/>
      <c r="AC27" s="211"/>
      <c r="AD27" s="211"/>
      <c r="AE27" s="211" t="s">
        <v>744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>
      <c r="B28" s="191">
        <v>4</v>
      </c>
      <c r="C28" s="192"/>
      <c r="D28" s="195">
        <v>4</v>
      </c>
      <c r="E28" s="195"/>
      <c r="F28" s="197" t="s">
        <v>721</v>
      </c>
      <c r="G28" s="198"/>
      <c r="H28" s="198"/>
      <c r="I28" s="198"/>
      <c r="J28" s="198"/>
      <c r="K28" s="198" t="s">
        <v>722</v>
      </c>
      <c r="L28" s="198"/>
      <c r="M28" s="198"/>
      <c r="N28" s="198"/>
      <c r="O28" s="199"/>
      <c r="P28" s="195">
        <v>3</v>
      </c>
      <c r="Q28" s="195"/>
      <c r="R28" s="200">
        <v>170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747</v>
      </c>
      <c r="AA28" s="198"/>
      <c r="AB28" s="198"/>
      <c r="AC28" s="198"/>
      <c r="AD28" s="198"/>
      <c r="AE28" s="198" t="s">
        <v>748</v>
      </c>
      <c r="AF28" s="198"/>
      <c r="AG28" s="198"/>
      <c r="AH28" s="198"/>
      <c r="AI28" s="199"/>
      <c r="AJ28" s="195">
        <v>1</v>
      </c>
      <c r="AK28" s="195"/>
      <c r="AL28" s="200">
        <v>160</v>
      </c>
      <c r="AM28" s="151"/>
      <c r="AN28" s="238" t="s">
        <v>544</v>
      </c>
      <c r="AO28" s="239"/>
    </row>
    <row r="29" spans="2:41" ht="30" customHeight="1" thickBot="1">
      <c r="B29" s="193"/>
      <c r="C29" s="194"/>
      <c r="D29" s="196"/>
      <c r="E29" s="196"/>
      <c r="F29" s="218" t="s">
        <v>723</v>
      </c>
      <c r="G29" s="219"/>
      <c r="H29" s="219"/>
      <c r="I29" s="219"/>
      <c r="J29" s="219"/>
      <c r="K29" s="219" t="s">
        <v>724</v>
      </c>
      <c r="L29" s="219"/>
      <c r="M29" s="219"/>
      <c r="N29" s="219"/>
      <c r="O29" s="220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737</v>
      </c>
      <c r="AA29" s="211"/>
      <c r="AB29" s="211"/>
      <c r="AC29" s="211"/>
      <c r="AD29" s="211"/>
      <c r="AE29" s="211" t="s">
        <v>738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>
      <c r="B30" s="181">
        <v>5</v>
      </c>
      <c r="C30" s="182"/>
      <c r="D30" s="195">
        <v>5</v>
      </c>
      <c r="E30" s="195"/>
      <c r="F30" s="197" t="s">
        <v>713</v>
      </c>
      <c r="G30" s="198"/>
      <c r="H30" s="198"/>
      <c r="I30" s="198"/>
      <c r="J30" s="198"/>
      <c r="K30" s="198" t="s">
        <v>714</v>
      </c>
      <c r="L30" s="198"/>
      <c r="M30" s="198"/>
      <c r="N30" s="198"/>
      <c r="O30" s="199"/>
      <c r="P30" s="195">
        <v>3</v>
      </c>
      <c r="Q30" s="195"/>
      <c r="R30" s="200">
        <v>167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751</v>
      </c>
      <c r="AA30" s="198"/>
      <c r="AB30" s="198"/>
      <c r="AC30" s="198"/>
      <c r="AD30" s="198"/>
      <c r="AE30" s="198" t="s">
        <v>752</v>
      </c>
      <c r="AF30" s="198"/>
      <c r="AG30" s="198"/>
      <c r="AH30" s="198"/>
      <c r="AI30" s="199"/>
      <c r="AJ30" s="195">
        <v>1</v>
      </c>
      <c r="AK30" s="195"/>
      <c r="AL30" s="200">
        <v>163</v>
      </c>
      <c r="AM30" s="151"/>
      <c r="AN30" s="238" t="s">
        <v>544</v>
      </c>
      <c r="AO30" s="239"/>
    </row>
    <row r="31" spans="2:41" ht="30" customHeight="1">
      <c r="B31" s="181"/>
      <c r="C31" s="182"/>
      <c r="D31" s="196"/>
      <c r="E31" s="196"/>
      <c r="F31" s="210" t="s">
        <v>715</v>
      </c>
      <c r="G31" s="211"/>
      <c r="H31" s="211"/>
      <c r="I31" s="211"/>
      <c r="J31" s="211"/>
      <c r="K31" s="211" t="s">
        <v>716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749</v>
      </c>
      <c r="AA31" s="211"/>
      <c r="AB31" s="211"/>
      <c r="AC31" s="211"/>
      <c r="AD31" s="211"/>
      <c r="AE31" s="211" t="s">
        <v>750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>
      <c r="B32" s="191">
        <v>6</v>
      </c>
      <c r="C32" s="192"/>
      <c r="D32" s="195">
        <v>6</v>
      </c>
      <c r="E32" s="195"/>
      <c r="F32" s="197" t="s">
        <v>731</v>
      </c>
      <c r="G32" s="198"/>
      <c r="H32" s="198"/>
      <c r="I32" s="198"/>
      <c r="J32" s="198"/>
      <c r="K32" s="198" t="s">
        <v>732</v>
      </c>
      <c r="L32" s="198"/>
      <c r="M32" s="198"/>
      <c r="N32" s="198"/>
      <c r="O32" s="199"/>
      <c r="P32" s="195">
        <v>1</v>
      </c>
      <c r="Q32" s="195"/>
      <c r="R32" s="200">
        <v>160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735</v>
      </c>
      <c r="AA32" s="198"/>
      <c r="AB32" s="198"/>
      <c r="AC32" s="198"/>
      <c r="AD32" s="198"/>
      <c r="AE32" s="198" t="s">
        <v>736</v>
      </c>
      <c r="AF32" s="198"/>
      <c r="AG32" s="198"/>
      <c r="AH32" s="198"/>
      <c r="AI32" s="199"/>
      <c r="AJ32" s="195">
        <v>1</v>
      </c>
      <c r="AK32" s="195"/>
      <c r="AL32" s="200">
        <v>150</v>
      </c>
      <c r="AM32" s="151"/>
      <c r="AN32" s="238" t="s">
        <v>544</v>
      </c>
      <c r="AO32" s="239"/>
    </row>
    <row r="33" spans="1:43" ht="30" customHeight="1" thickBot="1">
      <c r="B33" s="215"/>
      <c r="C33" s="216"/>
      <c r="D33" s="217"/>
      <c r="E33" s="217"/>
      <c r="F33" s="218" t="s">
        <v>729</v>
      </c>
      <c r="G33" s="219"/>
      <c r="H33" s="219"/>
      <c r="I33" s="219"/>
      <c r="J33" s="219"/>
      <c r="K33" s="219" t="s">
        <v>730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733</v>
      </c>
      <c r="AA33" s="219"/>
      <c r="AB33" s="219"/>
      <c r="AC33" s="219"/>
      <c r="AD33" s="219"/>
      <c r="AE33" s="219" t="s">
        <v>734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>
        <v>4</v>
      </c>
      <c r="C40" s="65"/>
      <c r="D40" s="65"/>
      <c r="E40" s="65"/>
      <c r="F40" s="66" t="s">
        <v>685</v>
      </c>
      <c r="G40" s="66"/>
      <c r="H40" s="65">
        <v>5</v>
      </c>
      <c r="I40" s="65"/>
      <c r="J40" s="66" t="s">
        <v>686</v>
      </c>
      <c r="K40" s="66"/>
      <c r="L40" s="65">
        <v>6</v>
      </c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/>
    <row r="42" spans="1:43" ht="24" customHeight="1">
      <c r="A42" s="56" t="s">
        <v>688</v>
      </c>
      <c r="B42" s="59" t="str">
        <f t="shared" ref="B42" si="0">$F$3</f>
        <v>横須賀市立浦賀中学校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 t="s">
        <v>753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/>
    <row r="44" spans="1:43" ht="24" customHeight="1">
      <c r="A44" s="56" t="s">
        <v>692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/>
  <cols>
    <col min="1" max="16384" width="2.125" style="3"/>
  </cols>
  <sheetData>
    <row r="1" spans="1:40" ht="50.1" customHeight="1" thickBot="1">
      <c r="A1" s="103" t="str">
        <f>入力見本!B1</f>
        <v>令和４年度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1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4103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横須賀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32" t="s">
        <v>2</v>
      </c>
      <c r="B3" s="333"/>
      <c r="C3" s="333"/>
      <c r="D3" s="334"/>
      <c r="E3" s="355" t="str">
        <f>CONCATENATE(入力!F3,"　　",入力!F8)</f>
        <v>横須賀市立浦賀中学校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>
      <c r="A7" s="319" t="s">
        <v>0</v>
      </c>
      <c r="B7" s="297"/>
      <c r="C7" s="297"/>
      <c r="D7" s="320"/>
      <c r="E7" s="351" t="str">
        <f>IF(入力!F12="","",入力!F12)</f>
        <v>ふかみず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>
      <c r="A8" s="318" t="s">
        <v>6</v>
      </c>
      <c r="B8" s="136"/>
      <c r="C8" s="136"/>
      <c r="D8" s="289"/>
      <c r="E8" s="335" t="str">
        <f>IF(入力!F13="","",入力!F13)</f>
        <v>深水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>
      <c r="A9" s="319" t="s">
        <v>0</v>
      </c>
      <c r="B9" s="297"/>
      <c r="C9" s="297"/>
      <c r="D9" s="320"/>
      <c r="E9" s="321" t="str">
        <f>IF(入力!F15="","",入力!F15)</f>
        <v>きなみ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>
      <c r="A10" s="81" t="s">
        <v>8</v>
      </c>
      <c r="B10" s="82"/>
      <c r="C10" s="82"/>
      <c r="D10" s="102"/>
      <c r="E10" s="306" t="str">
        <f>IF(入力!F16="","",入力!F16)</f>
        <v>木浪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/>
    <row r="12" spans="1:40" ht="22.5" customHeight="1" thickBot="1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ゆぜ</v>
      </c>
      <c r="F15" s="292"/>
      <c r="G15" s="292"/>
      <c r="H15" s="292"/>
      <c r="I15" s="292"/>
      <c r="J15" s="292" t="str">
        <f>IF(入力!K22="","",入力!K22)</f>
        <v>ふみひろ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170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ささき</v>
      </c>
      <c r="Z15" s="292"/>
      <c r="AA15" s="292"/>
      <c r="AB15" s="292"/>
      <c r="AC15" s="292"/>
      <c r="AD15" s="292" t="str">
        <f>IF(入力!AE22="","",入力!AE22)</f>
        <v>かずよし</v>
      </c>
      <c r="AE15" s="292"/>
      <c r="AF15" s="292"/>
      <c r="AG15" s="292"/>
      <c r="AH15" s="293"/>
      <c r="AI15" s="294">
        <f>IF(入力!AJ22="","",入力!AJ22)</f>
        <v>1</v>
      </c>
      <c r="AJ15" s="294"/>
      <c r="AK15" s="290">
        <f>IF(入力!AL22="","",入力!AL22)</f>
        <v>150</v>
      </c>
      <c r="AL15" s="291"/>
      <c r="AM15" s="290" t="str">
        <f>IF(入力!AN22="","",入力!AN22)</f>
        <v>○</v>
      </c>
      <c r="AN15" s="309"/>
    </row>
    <row r="16" spans="1:40" ht="37.5" customHeight="1">
      <c r="A16" s="181"/>
      <c r="B16" s="182"/>
      <c r="C16" s="295"/>
      <c r="D16" s="295"/>
      <c r="E16" s="311" t="str">
        <f>IF(入力!F23="","",入力!F23)</f>
        <v>湯瀬</v>
      </c>
      <c r="F16" s="312"/>
      <c r="G16" s="312"/>
      <c r="H16" s="312"/>
      <c r="I16" s="312"/>
      <c r="J16" s="312" t="str">
        <f>IF(入力!K23="","",入力!K23)</f>
        <v>文博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笹木</v>
      </c>
      <c r="Z16" s="312"/>
      <c r="AA16" s="312"/>
      <c r="AB16" s="312"/>
      <c r="AC16" s="312"/>
      <c r="AD16" s="312" t="str">
        <f>IF(入力!AE23="","",入力!AE23)</f>
        <v>一慶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あこう</v>
      </c>
      <c r="F17" s="277"/>
      <c r="G17" s="277"/>
      <c r="H17" s="277"/>
      <c r="I17" s="277"/>
      <c r="J17" s="277" t="str">
        <f>IF(入力!K24="","",入力!K24)</f>
        <v>かえで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167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こいけ</v>
      </c>
      <c r="Z17" s="277"/>
      <c r="AA17" s="277"/>
      <c r="AB17" s="277"/>
      <c r="AC17" s="277"/>
      <c r="AD17" s="277" t="str">
        <f>IF(入力!AE24="","",入力!AE24)</f>
        <v>ゆうき</v>
      </c>
      <c r="AE17" s="277"/>
      <c r="AF17" s="277"/>
      <c r="AG17" s="277"/>
      <c r="AH17" s="278"/>
      <c r="AI17" s="273">
        <f>IF(入力!AJ24="","",入力!AJ24)</f>
        <v>1</v>
      </c>
      <c r="AJ17" s="273"/>
      <c r="AK17" s="271">
        <f>IF(入力!AL24="","",入力!AL24)</f>
        <v>170</v>
      </c>
      <c r="AL17" s="148"/>
      <c r="AM17" s="279" t="str">
        <f>IF(入力!AN24="","",入力!AN24)</f>
        <v>○</v>
      </c>
      <c r="AN17" s="280"/>
    </row>
    <row r="18" spans="1:40" ht="37.5" customHeight="1">
      <c r="A18" s="193"/>
      <c r="B18" s="194"/>
      <c r="C18" s="274"/>
      <c r="D18" s="274"/>
      <c r="E18" s="269" t="str">
        <f>IF(入力!F25="","",入力!F25)</f>
        <v>赤穂</v>
      </c>
      <c r="F18" s="270"/>
      <c r="G18" s="270"/>
      <c r="H18" s="270"/>
      <c r="I18" s="270"/>
      <c r="J18" s="270" t="str">
        <f>IF(入力!K25="","",入力!K25)</f>
        <v>夏楓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小池</v>
      </c>
      <c r="Z18" s="270"/>
      <c r="AA18" s="270"/>
      <c r="AB18" s="270"/>
      <c r="AC18" s="270"/>
      <c r="AD18" s="270" t="str">
        <f>IF(入力!AE25="","",入力!AE25)</f>
        <v>裕己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うすなが</v>
      </c>
      <c r="F19" s="277"/>
      <c r="G19" s="277"/>
      <c r="H19" s="277"/>
      <c r="I19" s="277"/>
      <c r="J19" s="277" t="str">
        <f>IF(入力!K26="","",入力!K26)</f>
        <v>しゅんた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167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てらさわ</v>
      </c>
      <c r="Z19" s="277"/>
      <c r="AA19" s="277"/>
      <c r="AB19" s="277"/>
      <c r="AC19" s="277"/>
      <c r="AD19" s="277" t="str">
        <f>IF(入力!AE26="","",入力!AE26)</f>
        <v>けいと</v>
      </c>
      <c r="AE19" s="277"/>
      <c r="AF19" s="277"/>
      <c r="AG19" s="277"/>
      <c r="AH19" s="278"/>
      <c r="AI19" s="273">
        <f>IF(入力!AJ26="","",入力!AJ26)</f>
        <v>1</v>
      </c>
      <c r="AJ19" s="273"/>
      <c r="AK19" s="271">
        <f>IF(入力!AL26="","",入力!AL26)</f>
        <v>160</v>
      </c>
      <c r="AL19" s="148"/>
      <c r="AM19" s="279" t="str">
        <f>IF(入力!AN26="","",入力!AN26)</f>
        <v>○</v>
      </c>
      <c r="AN19" s="280"/>
    </row>
    <row r="20" spans="1:40" ht="37.5" customHeight="1">
      <c r="A20" s="181"/>
      <c r="B20" s="182"/>
      <c r="C20" s="274"/>
      <c r="D20" s="274"/>
      <c r="E20" s="269" t="str">
        <f>IF(入力!F27="","",入力!F27)</f>
        <v>薄永</v>
      </c>
      <c r="F20" s="270"/>
      <c r="G20" s="270"/>
      <c r="H20" s="270"/>
      <c r="I20" s="270"/>
      <c r="J20" s="270" t="str">
        <f>IF(入力!K27="","",入力!K27)</f>
        <v>瞬汰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寺澤</v>
      </c>
      <c r="Z20" s="270"/>
      <c r="AA20" s="270"/>
      <c r="AB20" s="270"/>
      <c r="AC20" s="270"/>
      <c r="AD20" s="270" t="str">
        <f>IF(入力!AE27="","",入力!AE27)</f>
        <v>慧人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いぐち</v>
      </c>
      <c r="F21" s="277"/>
      <c r="G21" s="277"/>
      <c r="H21" s="277"/>
      <c r="I21" s="277"/>
      <c r="J21" s="277" t="str">
        <f>IF(入力!K28="","",入力!K28)</f>
        <v>こうま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170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なかむら</v>
      </c>
      <c r="Z21" s="277"/>
      <c r="AA21" s="277"/>
      <c r="AB21" s="277"/>
      <c r="AC21" s="277"/>
      <c r="AD21" s="277" t="str">
        <f>IF(入力!AE28="","",入力!AE28)</f>
        <v>ゆうた</v>
      </c>
      <c r="AE21" s="277"/>
      <c r="AF21" s="277"/>
      <c r="AG21" s="277"/>
      <c r="AH21" s="278"/>
      <c r="AI21" s="273">
        <f>IF(入力!AJ28="","",入力!AJ28)</f>
        <v>1</v>
      </c>
      <c r="AJ21" s="273"/>
      <c r="AK21" s="271">
        <f>IF(入力!AL28="","",入力!AL28)</f>
        <v>160</v>
      </c>
      <c r="AL21" s="148"/>
      <c r="AM21" s="279" t="str">
        <f>IF(入力!AN28="","",入力!AN28)</f>
        <v>○</v>
      </c>
      <c r="AN21" s="280"/>
    </row>
    <row r="22" spans="1:40" ht="37.5" customHeight="1">
      <c r="A22" s="193"/>
      <c r="B22" s="194"/>
      <c r="C22" s="274"/>
      <c r="D22" s="274"/>
      <c r="E22" s="269" t="str">
        <f>IF(入力!F29="","",入力!F29)</f>
        <v>井口</v>
      </c>
      <c r="F22" s="270"/>
      <c r="G22" s="270"/>
      <c r="H22" s="270"/>
      <c r="I22" s="270"/>
      <c r="J22" s="270" t="str">
        <f>IF(入力!K29="","",入力!K29)</f>
        <v>煌麻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中村</v>
      </c>
      <c r="Z22" s="270"/>
      <c r="AA22" s="270"/>
      <c r="AB22" s="270"/>
      <c r="AC22" s="270"/>
      <c r="AD22" s="270" t="str">
        <f>IF(入力!AE29="","",入力!AE29)</f>
        <v>勇太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せと</v>
      </c>
      <c r="F23" s="277"/>
      <c r="G23" s="277"/>
      <c r="H23" s="277"/>
      <c r="I23" s="277"/>
      <c r="J23" s="277" t="str">
        <f>IF(入力!K30="","",入力!K30)</f>
        <v>れいじ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167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かわぐち</v>
      </c>
      <c r="Z23" s="277"/>
      <c r="AA23" s="277"/>
      <c r="AB23" s="277"/>
      <c r="AC23" s="277"/>
      <c r="AD23" s="277" t="str">
        <f>IF(入力!AE30="","",入力!AE30)</f>
        <v>かなた</v>
      </c>
      <c r="AE23" s="277"/>
      <c r="AF23" s="277"/>
      <c r="AG23" s="277"/>
      <c r="AH23" s="278"/>
      <c r="AI23" s="273">
        <f>IF(入力!AJ30="","",入力!AJ30)</f>
        <v>1</v>
      </c>
      <c r="AJ23" s="273"/>
      <c r="AK23" s="271">
        <f>IF(入力!AL30="","",入力!AL30)</f>
        <v>163</v>
      </c>
      <c r="AL23" s="148"/>
      <c r="AM23" s="279" t="str">
        <f>IF(入力!AN30="","",入力!AN30)</f>
        <v>○</v>
      </c>
      <c r="AN23" s="280"/>
    </row>
    <row r="24" spans="1:40" ht="37.5" customHeight="1">
      <c r="A24" s="181"/>
      <c r="B24" s="182"/>
      <c r="C24" s="274"/>
      <c r="D24" s="274"/>
      <c r="E24" s="269" t="str">
        <f>IF(入力!F31="","",入力!F31)</f>
        <v>瀬戸</v>
      </c>
      <c r="F24" s="270"/>
      <c r="G24" s="270"/>
      <c r="H24" s="270"/>
      <c r="I24" s="270"/>
      <c r="J24" s="270" t="str">
        <f>IF(入力!K31="","",入力!K31)</f>
        <v>怜道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川口</v>
      </c>
      <c r="Z24" s="270"/>
      <c r="AA24" s="270"/>
      <c r="AB24" s="270"/>
      <c r="AC24" s="270"/>
      <c r="AD24" s="270" t="str">
        <f>IF(入力!AE31="","",入力!AE31)</f>
        <v>遥星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たかい</v>
      </c>
      <c r="F25" s="277"/>
      <c r="G25" s="277"/>
      <c r="H25" s="277"/>
      <c r="I25" s="277"/>
      <c r="J25" s="277" t="str">
        <f>IF(入力!K32="","",入力!K32)</f>
        <v>はると</v>
      </c>
      <c r="K25" s="277"/>
      <c r="L25" s="277"/>
      <c r="M25" s="277"/>
      <c r="N25" s="278"/>
      <c r="O25" s="273">
        <f>IF(入力!P32="","",入力!P32)</f>
        <v>1</v>
      </c>
      <c r="P25" s="273"/>
      <c r="Q25" s="271">
        <f>IF(入力!R32="","",入力!R32)</f>
        <v>160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まつばら</v>
      </c>
      <c r="Z25" s="277"/>
      <c r="AA25" s="277"/>
      <c r="AB25" s="277"/>
      <c r="AC25" s="277"/>
      <c r="AD25" s="277" t="str">
        <f>IF(入力!AE32="","",入力!AE32)</f>
        <v>かんた</v>
      </c>
      <c r="AE25" s="277"/>
      <c r="AF25" s="277"/>
      <c r="AG25" s="277"/>
      <c r="AH25" s="278"/>
      <c r="AI25" s="273">
        <f>IF(入力!AJ32="","",入力!AJ32)</f>
        <v>1</v>
      </c>
      <c r="AJ25" s="273"/>
      <c r="AK25" s="271">
        <f>IF(入力!AL32="","",入力!AL32)</f>
        <v>150</v>
      </c>
      <c r="AL25" s="148"/>
      <c r="AM25" s="279" t="str">
        <f>IF(入力!AN32="","",入力!AN32)</f>
        <v>○</v>
      </c>
      <c r="AN25" s="280"/>
    </row>
    <row r="26" spans="1:40" ht="37.5" customHeight="1" thickBot="1">
      <c r="A26" s="215"/>
      <c r="B26" s="216"/>
      <c r="C26" s="288"/>
      <c r="D26" s="288"/>
      <c r="E26" s="287" t="str">
        <f>IF(入力!F33="","",入力!F33)</f>
        <v>髙井</v>
      </c>
      <c r="F26" s="283"/>
      <c r="G26" s="283"/>
      <c r="H26" s="283"/>
      <c r="I26" s="283"/>
      <c r="J26" s="283" t="str">
        <f>IF(入力!K33="","",入力!K33)</f>
        <v>晴都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松原</v>
      </c>
      <c r="Z26" s="283"/>
      <c r="AA26" s="283"/>
      <c r="AB26" s="283"/>
      <c r="AC26" s="283"/>
      <c r="AD26" s="283" t="str">
        <f>IF(入力!AE33="","",入力!AE33)</f>
        <v>栞太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4103</v>
      </c>
      <c r="B7" s="31" t="str">
        <f t="shared" ref="B7:C7" si="0">IF($A$8="","",IF($A$9="",B8,B8&amp;"・"&amp;B9))</f>
        <v>横須賀市立浦賀中学校</v>
      </c>
      <c r="C7" s="31">
        <f t="shared" si="0"/>
        <v>0</v>
      </c>
      <c r="D7" s="31" t="str">
        <f>IF($A$8="","",IF(OR($A$9="",D8=D9),D8,D8&amp;"・"&amp;D9))</f>
        <v>横須賀</v>
      </c>
      <c r="E7" s="31">
        <f>IF($A$8="","",IF(OR($A$9="",E8=E9),E8,E8&amp;"・"&amp;E9))</f>
        <v>1</v>
      </c>
      <c r="F7" s="31" t="str">
        <f t="shared" ref="F7:S7" si="1">IF($A$8="","",F8)</f>
        <v>239</v>
      </c>
      <c r="G7" s="31" t="str">
        <f t="shared" si="1"/>
        <v>0822</v>
      </c>
      <c r="H7" s="31">
        <f t="shared" si="1"/>
        <v>0</v>
      </c>
      <c r="I7" s="31" t="str">
        <f t="shared" si="1"/>
        <v>横須賀市浦賀3-26-1</v>
      </c>
      <c r="J7" s="31">
        <f t="shared" si="1"/>
        <v>0</v>
      </c>
      <c r="K7" s="31" t="str">
        <f t="shared" si="1"/>
        <v>046</v>
      </c>
      <c r="L7" s="31" t="str">
        <f t="shared" si="1"/>
        <v>841</v>
      </c>
      <c r="M7" s="31" t="str">
        <f t="shared" si="1"/>
        <v>0454</v>
      </c>
      <c r="N7" s="31" t="str">
        <f t="shared" si="1"/>
        <v>046</v>
      </c>
      <c r="O7" s="31" t="str">
        <f t="shared" si="1"/>
        <v>841</v>
      </c>
      <c r="P7" s="31" t="str">
        <f t="shared" si="1"/>
        <v>0966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4103</v>
      </c>
      <c r="B8" s="32" t="str">
        <f>IF(入力!$F$3="","",入力!$F$3)</f>
        <v>横須賀市立浦賀中学校</v>
      </c>
      <c r="C8" s="32"/>
      <c r="D8" s="32" t="str">
        <f>IF(入力!$Z$2="","",入力!$Z$2)</f>
        <v>横須賀</v>
      </c>
      <c r="E8" s="32">
        <f>IF(入力!$I$2="","",入力!$I$2)</f>
        <v>1</v>
      </c>
      <c r="F8" s="32" t="str">
        <f>IF(入力!$F$6="","",入力!$F$6)</f>
        <v>239</v>
      </c>
      <c r="G8" s="42" t="str">
        <f>IF(入力!$I$6="","",入力!$I$6)</f>
        <v>0822</v>
      </c>
      <c r="H8" s="32"/>
      <c r="I8" s="32" t="str">
        <f>IF(入力!$L$5="","",入力!$L$5)</f>
        <v>横須賀市浦賀3-26-1</v>
      </c>
      <c r="J8" s="32"/>
      <c r="K8" s="42" t="str">
        <f>IF(入力!$AB$4="","",入力!$AB$4)</f>
        <v>046</v>
      </c>
      <c r="L8" s="42" t="str">
        <f>IF(入力!$AG$4="","",入力!$AG$4)</f>
        <v>841</v>
      </c>
      <c r="M8" s="42" t="str">
        <f>IF(入力!$AL$4="","",入力!$AL$4)</f>
        <v>0454</v>
      </c>
      <c r="N8" s="42" t="str">
        <f>IF(入力!$AB$6="","",入力!$AB$6)</f>
        <v>046</v>
      </c>
      <c r="O8" s="42" t="str">
        <f>IF(入力!$AG$6="","",入力!$AG$6)</f>
        <v>841</v>
      </c>
      <c r="P8" s="42" t="str">
        <f>IF(入力!$AL$6="","",入力!$AL$6)</f>
        <v>0966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0454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深水</v>
      </c>
      <c r="D16" s="32" t="str">
        <f>IF(入力!$K$13="","",入力!$K$13)</f>
        <v>皓司</v>
      </c>
      <c r="E16" s="32" t="str">
        <f>IF(入力!$F$12="","",入力!$F$12)</f>
        <v>ふかみず</v>
      </c>
      <c r="F16" s="32" t="str">
        <f>IF(入力!$K$12="","",入力!$K$12)</f>
        <v>こうじ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大和</v>
      </c>
      <c r="D17" s="32" t="str">
        <f>IF(入力!$AE$13="","",入力!$AE$13)</f>
        <v>由典</v>
      </c>
      <c r="E17" s="32" t="str">
        <f>IF(入力!$Z$12="","",入力!$Z$12)</f>
        <v>やまと</v>
      </c>
      <c r="F17" s="32" t="str">
        <f>IF(入力!$AE$12="","",入力!$AE$12)</f>
        <v>ゆうすけ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木浪</v>
      </c>
      <c r="D20" s="32" t="str">
        <f>IF(入力!$K$16="","",入力!$K$16)</f>
        <v>康介</v>
      </c>
      <c r="E20" s="32" t="str">
        <f>IF(入力!$F$15="","",入力!$F$15)</f>
        <v>きなみ</v>
      </c>
      <c r="F20" s="32" t="str">
        <f>IF(入力!$K$15="","",入力!$K$15)</f>
        <v>こうすけ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薄永</v>
      </c>
      <c r="D24" s="32" t="str">
        <f>IF(入力!$AE$16="","",入力!$AE$16)</f>
        <v>瞬汰</v>
      </c>
      <c r="E24" s="32" t="str">
        <f>IF(入力!$Z$15="","",入力!$Z$15)</f>
        <v>うすなが</v>
      </c>
      <c r="F24" s="32" t="str">
        <f>IF(入力!$AE$15="","",入力!$AE$15)</f>
        <v>しゅんた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湯瀬</v>
      </c>
      <c r="D53" s="32" t="str">
        <f>IF(OR(L53&lt;&gt;"○",入力!K23=""),"",入力!K23)</f>
        <v>文博</v>
      </c>
      <c r="E53" s="32" t="str">
        <f>IF(OR(L53&lt;&gt;"○",入力!F22=""),"",入力!F22)</f>
        <v>ゆぜ</v>
      </c>
      <c r="F53" s="32" t="str">
        <f>IF(OR(L53&lt;&gt;"○",入力!K22=""),"",入力!K22)</f>
        <v>ふみひろ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赤穂</v>
      </c>
      <c r="D54" s="32" t="str">
        <f>IF(OR(L54&lt;&gt;"○",入力!K25=""),"",入力!K25)</f>
        <v>夏楓</v>
      </c>
      <c r="E54" s="32" t="str">
        <f>IF(OR(L54&lt;&gt;"○",入力!F24=""),"",入力!F24)</f>
        <v>あこう</v>
      </c>
      <c r="F54" s="32" t="str">
        <f>IF(OR(L54&lt;&gt;"○",入力!K24=""),"",入力!K24)</f>
        <v>かえで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薄永</v>
      </c>
      <c r="D55" s="32" t="str">
        <f>IF(OR(L55&lt;&gt;"○",入力!K27=""),"",入力!K27)</f>
        <v>瞬汰</v>
      </c>
      <c r="E55" s="32" t="str">
        <f>IF(OR(L55&lt;&gt;"○",入力!F26=""),"",入力!F26)</f>
        <v>うすなが</v>
      </c>
      <c r="F55" s="32" t="str">
        <f>IF(OR(L55&lt;&gt;"○",入力!K26=""),"",入力!K26)</f>
        <v>しゅんた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167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井口</v>
      </c>
      <c r="D56" s="32" t="str">
        <f>IF(OR(L56&lt;&gt;"○",入力!K29=""),"",入力!K29)</f>
        <v>煌麻</v>
      </c>
      <c r="E56" s="32" t="str">
        <f>IF(OR(L56&lt;&gt;"○",入力!F28=""),"",入力!F28)</f>
        <v>いぐち</v>
      </c>
      <c r="F56" s="32" t="str">
        <f>IF(OR(L56&lt;&gt;"○",入力!K28=""),"",入力!K28)</f>
        <v>こうま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瀬戸</v>
      </c>
      <c r="D57" s="32" t="str">
        <f>IF(OR(L57&lt;&gt;"○",入力!K31=""),"",入力!K31)</f>
        <v>怜道</v>
      </c>
      <c r="E57" s="32" t="str">
        <f>IF(OR(L57&lt;&gt;"○",入力!F30=""),"",入力!F30)</f>
        <v>せと</v>
      </c>
      <c r="F57" s="32" t="str">
        <f>IF(OR(L57&lt;&gt;"○",入力!K30=""),"",入力!K30)</f>
        <v>れいじ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167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髙井</v>
      </c>
      <c r="D58" s="32" t="str">
        <f>IF(OR(L58&lt;&gt;"○",入力!K33=""),"",入力!K33)</f>
        <v>晴都</v>
      </c>
      <c r="E58" s="32" t="str">
        <f>IF(OR(L58&lt;&gt;"○",入力!F32=""),"",入力!F32)</f>
        <v>たかい</v>
      </c>
      <c r="F58" s="32" t="str">
        <f>IF(OR(L58&lt;&gt;"○",入力!K32=""),"",入力!K32)</f>
        <v>はると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160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笹木</v>
      </c>
      <c r="D59" s="32" t="str">
        <f>IF(OR(L59&lt;&gt;"○",入力!AE23=""),"",入力!AE23)</f>
        <v>一慶</v>
      </c>
      <c r="E59" s="32" t="str">
        <f>IF(OR(L59&lt;&gt;"○",入力!Z22=""),"",入力!Z22)</f>
        <v>ささき</v>
      </c>
      <c r="F59" s="32" t="str">
        <f>IF(OR(L59&lt;&gt;"○",入力!AE22=""),"",入力!AE22)</f>
        <v>かずよし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150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小池</v>
      </c>
      <c r="D60" s="32" t="str">
        <f>IF(OR(L60&lt;&gt;"○",入力!AE25=""),"",入力!AE25)</f>
        <v>裕己</v>
      </c>
      <c r="E60" s="32" t="str">
        <f>IF(OR(L60&lt;&gt;"○",入力!Z24=""),"",入力!Z24)</f>
        <v>こいけ</v>
      </c>
      <c r="F60" s="32" t="str">
        <f>IF(OR(L60&lt;&gt;"○",入力!AE24=""),"",入力!AE24)</f>
        <v>ゆうき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170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寺澤</v>
      </c>
      <c r="D61" s="32" t="str">
        <f>IF(OR(L61&lt;&gt;"○",入力!AE27=""),"",入力!AE27)</f>
        <v>慧人</v>
      </c>
      <c r="E61" s="32" t="str">
        <f>IF(OR(L61&lt;&gt;"○",入力!Z26=""),"",入力!Z26)</f>
        <v>てらさわ</v>
      </c>
      <c r="F61" s="32" t="str">
        <f>IF(OR(L61&lt;&gt;"○",入力!AE26=""),"",入力!AE26)</f>
        <v>けいと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160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中村</v>
      </c>
      <c r="D62" s="32" t="str">
        <f>IF(OR(L62&lt;&gt;"○",入力!AE29=""),"",入力!AE29)</f>
        <v>勇太</v>
      </c>
      <c r="E62" s="32" t="str">
        <f>IF(OR(L62&lt;&gt;"○",入力!Z28=""),"",入力!Z28)</f>
        <v>なかむら</v>
      </c>
      <c r="F62" s="32" t="str">
        <f>IF(OR(L62&lt;&gt;"○",入力!AE28=""),"",入力!AE28)</f>
        <v>ゆうた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160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川口</v>
      </c>
      <c r="D63" s="32" t="str">
        <f>IF(OR(L63&lt;&gt;"○",入力!AE31=""),"",入力!AE31)</f>
        <v>遥星</v>
      </c>
      <c r="E63" s="32" t="str">
        <f>IF(OR(L63&lt;&gt;"○",入力!Z30=""),"",入力!Z30)</f>
        <v>かわぐち</v>
      </c>
      <c r="F63" s="32" t="str">
        <f>IF(OR(L63&lt;&gt;"○",入力!AE30=""),"",入力!AE30)</f>
        <v>かなた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163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松原</v>
      </c>
      <c r="D64" s="32" t="str">
        <f>IF(OR(L64&lt;&gt;"○",入力!AE33=""),"",入力!AE33)</f>
        <v>栞太</v>
      </c>
      <c r="E64" s="32" t="str">
        <f>IF(OR(L64&lt;&gt;"○",入力!Z32=""),"",入力!Z32)</f>
        <v>まつばら</v>
      </c>
      <c r="F64" s="32" t="str">
        <f>IF(OR(L64&lt;&gt;"○",入力!AE32=""),"",入力!AE32)</f>
        <v>かんた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2022-05-05T13:02:22Z</cp:lastPrinted>
  <dcterms:created xsi:type="dcterms:W3CDTF">2006-11-03T01:52:14Z</dcterms:created>
  <dcterms:modified xsi:type="dcterms:W3CDTF">2022-05-05T13:02:24Z</dcterms:modified>
</cp:coreProperties>
</file>