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Ｈ　部活動\02_体育部\０５バレーボール\男バレー部\大会\2019 春県大会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<sst xmlns="http://schemas.openxmlformats.org/spreadsheetml/2006/main" count="1479" uniqueCount="761">
  <si>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</si>
  <si>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</si>
  <si>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</si>
  <si>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</si>
  <si>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</si>
  <si>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</si>
  <si>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</si>
  <si>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</si>
  <si>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</si>
  <si>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</si>
  <si>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</si>
  <si>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</si>
  <si>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</si>
  <si>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</si>
  <si>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</si>
  <si>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</si>
  <si>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</si>
  <si>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</si>
  <si>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</si>
  <si>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</si>
  <si>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</si>
  <si>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</si>
  <si>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</si>
  <si>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</si>
  <si>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</si>
  <si>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</si>
  <si>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</si>
  <si>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</si>
  <si>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</si>
  <si>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</si>
  <si>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</si>
  <si>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</si>
  <si>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</si>
  <si>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</si>
  <si>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</si>
  <si>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</si>
  <si>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</si>
  <si>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</si>
  <si>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</si>
  <si>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</si>
  <si>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</si>
  <si>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</si>
  <si>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</si>
  <si>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</si>
  <si>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</si>
  <si>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</si>
  <si>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</si>
  <si>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</si>
  <si>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</si>
  <si>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</si>
  <si>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</si>
  <si>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</si>
  <si>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</si>
  <si>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</si>
  <si>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</si>
  <si>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</si>
  <si>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</si>
  <si>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</si>
  <si>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</si>
  <si>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</si>
  <si>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</si>
  <si>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</si>
  <si>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</si>
  <si>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</si>
  <si>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</si>
  <si>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</si>
  <si>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</si>
  <si>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</si>
  <si>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</si>
  <si>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</si>
  <si>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</si>
  <si>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</si>
  <si>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</si>
  <si>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</si>
  <si>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</si>
  <si>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</si>
  <si>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</si>
  <si>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</si>
  <si>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</si>
  <si>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</si>
  <si>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</si>
  <si>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</si>
  <si>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</si>
  <si>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</si>
  <si>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</si>
  <si>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</si>
  <si>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</si>
  <si>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</si>
  <si>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</si>
  <si>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</si>
  <si>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</si>
  <si>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</si>
  <si>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</si>
  <si>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</si>
  <si>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</si>
  <si>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</si>
  <si>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</si>
  <si>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</si>
  <si>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</si>
  <si>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</si>
  <si>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</si>
  <si>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</si>
  <si>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</si>
  <si>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</si>
  <si>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</si>
  <si>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</si>
  <si>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</si>
  <si>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</si>
  <si>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</si>
  <si>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</si>
  <si>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</si>
  <si>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</si>
  <si>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</si>
  <si>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</si>
  <si>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</si>
  <si>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</si>
  <si>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</si>
  <si>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</si>
  <si>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</si>
  <si>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</si>
  <si>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</si>
  <si>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</si>
  <si>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</si>
  <si>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</si>
  <si>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</si>
  <si>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</si>
  <si>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</si>
  <si>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</si>
  <si>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</si>
  <si>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</si>
  <si>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</si>
  <si>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</si>
  <si>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</si>
  <si>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</si>
  <si>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</si>
  <si>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</si>
  <si>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</si>
  <si>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</si>
  <si>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</si>
  <si>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</si>
  <si>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</si>
  <si>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</si>
  <si>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</si>
  <si>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</si>
  <si>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</si>
  <si>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</si>
  <si>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</si>
  <si>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</si>
  <si>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</si>
  <si>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</si>
  <si>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</si>
  <si>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</si>
  <si>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</si>
  <si>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</si>
  <si>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</si>
  <si>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</si>
  <si>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</si>
  <si>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</si>
  <si>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</si>
  <si>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</si>
  <si>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</si>
  <si>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</si>
  <si>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</si>
  <si>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</si>
  <si>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</si>
  <si>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</si>
  <si>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</si>
  <si>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</si>
  <si>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</si>
  <si>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</si>
  <si>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</si>
  <si>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</si>
  <si>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</si>
  <si>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</si>
  <si>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</si>
  <si>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</si>
  <si>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</si>
  <si>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</si>
  <si>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</si>
  <si>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</si>
  <si>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</si>
  <si>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</si>
  <si>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</si>
  <si>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</si>
  <si>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</si>
  <si>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</si>
  <si>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</si>
  <si>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</si>
  <si>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</si>
  <si>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</si>
  <si>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</si>
  <si>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</si>
  <si>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</si>
  <si>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</si>
  <si>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</si>
  <si>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</si>
  <si>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</si>
  <si>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</si>
  <si>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</si>
  <si>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</si>
  <si>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</si>
  <si>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</si>
  <si>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</si>
  <si>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</si>
  <si>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</si>
  <si>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</si>
  <si>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</si>
  <si>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</si>
  <si>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</si>
  <si>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</si>
  <si>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</si>
  <si>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</si>
  <si>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</si>
  <si>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</si>
  <si>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</si>
  <si>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</si>
  <si>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</si>
  <si>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</si>
  <si>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</si>
  <si>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</si>
  <si>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</si>
  <si>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</si>
  <si>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</si>
  <si>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</si>
  <si>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</si>
  <si>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</si>
  <si>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</si>
  <si>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</si>
  <si>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</si>
  <si>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</si>
  <si>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</si>
  <si>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</si>
  <si>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</si>
  <si>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</si>
  <si>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</si>
  <si>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</si>
  <si>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</si>
  <si>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</si>
  <si>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</si>
  <si>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</si>
  <si>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</si>
  <si>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</si>
  <si>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</si>
  <si>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</si>
  <si>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</si>
  <si>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</si>
  <si>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</si>
  <si>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</si>
  <si>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</si>
  <si>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</si>
  <si>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</si>
  <si>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</si>
  <si>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</si>
  <si>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</si>
  <si>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</si>
  <si>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</si>
  <si>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</si>
  <si>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</si>
  <si>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</si>
  <si>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</si>
  <si>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</si>
  <si>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</si>
  <si>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</si>
  <si>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</si>
  <si>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</si>
  <si>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</si>
  <si>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</si>
  <si>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</si>
  <si>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</si>
  <si>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</si>
  <si>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</si>
  <si>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</si>
  <si>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</si>
  <si>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</si>
  <si>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</si>
  <si>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</si>
  <si>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</si>
  <si>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</si>
  <si>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</si>
  <si>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</si>
  <si>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</si>
  <si>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</si>
  <si>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</si>
  <si>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</si>
  <si>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</si>
  <si>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</si>
  <si>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</si>
  <si>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</si>
  <si>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</si>
  <si>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</si>
  <si>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</si>
  <si>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</si>
  <si>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</si>
  <si>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</si>
  <si>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</si>
  <si>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</si>
  <si>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</si>
  <si>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</si>
  <si>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</si>
  <si>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</si>
  <si>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</si>
  <si>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</si>
  <si>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</si>
  <si>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</si>
  <si>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</si>
  <si>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</si>
  <si>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</si>
  <si>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</si>
  <si>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</si>
  <si>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</si>
  <si>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</si>
  <si>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</si>
  <si>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</si>
  <si>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</si>
  <si>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</si>
  <si>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</si>
  <si>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</si>
  <si>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</si>
  <si>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</si>
  <si>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</si>
  <si>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</si>
  <si>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</si>
  <si>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</si>
  <si>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</si>
  <si>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</si>
  <si>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</si>
  <si>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</si>
  <si>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</si>
  <si>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</si>
  <si>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</si>
  <si>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</si>
  <si>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</si>
  <si>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</si>
  <si>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</si>
  <si>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</si>
  <si>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</si>
  <si>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</si>
  <si>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</si>
  <si>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</si>
  <si>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</si>
  <si>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</si>
  <si>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</si>
  <si>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</si>
  <si>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</si>
  <si>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</si>
  <si>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</si>
  <si>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</si>
  <si>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</si>
  <si>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</si>
  <si>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</si>
  <si>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</si>
  <si>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</si>
  <si>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</si>
  <si>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</si>
  <si>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</si>
  <si>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</si>
  <si>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</si>
  <si>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</si>
  <si>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</si>
  <si>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</si>
  <si>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</si>
  <si>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</si>
  <si>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</si>
  <si>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</si>
  <si>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</si>
  <si>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</si>
  <si>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</si>
  <si>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</si>
  <si>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</si>
  <si>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</si>
  <si>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</si>
  <si>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</si>
  <si>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</si>
  <si>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</si>
  <si>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</si>
  <si>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</si>
  <si>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</si>
  <si>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</si>
  <si>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</si>
  <si>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</si>
  <si>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</si>
  <si>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</si>
  <si>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</si>
  <si>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</si>
  <si>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</si>
  <si>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</si>
  <si>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</si>
  <si>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</si>
  <si>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</si>
  <si>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</si>
  <si>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</si>
  <si>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</si>
  <si>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</si>
  <si>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</si>
  <si>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</si>
  <si>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</si>
  <si>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</si>
  <si>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</si>
  <si>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</si>
  <si>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</si>
  <si>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</si>
  <si>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</si>
  <si>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</si>
  <si>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</si>
  <si>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</si>
  <si>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</si>
  <si>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</si>
  <si>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</si>
  <si>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</si>
  <si>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</si>
  <si>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</si>
  <si>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</si>
  <si>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</si>
  <si>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</si>
  <si>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</si>
  <si>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</si>
  <si>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</si>
  <si>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</si>
  <si>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</si>
  <si>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</si>
  <si>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</si>
  <si>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</si>
  <si>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</si>
  <si>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</si>
  <si>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</si>
  <si>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</si>
  <si>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</si>
  <si>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</si>
  <si>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</si>
  <si>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</si>
  <si>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</si>
  <si>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</si>
  <si>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</si>
  <si>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</si>
  <si>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</si>
  <si>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</si>
  <si>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</si>
  <si>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</si>
  <si>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</si>
  <si>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</si>
  <si>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</si>
  <si>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</si>
  <si>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</si>
  <si>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</si>
  <si>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</si>
  <si>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</si>
  <si>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</si>
  <si>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</si>
  <si>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</si>
  <si>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</si>
  <si>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</si>
  <si>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</si>
  <si>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</si>
  <si>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</si>
  <si>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</si>
  <si>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</si>
  <si>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</si>
  <si>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</si>
  <si>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</si>
  <si>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</si>
  <si>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</si>
  <si>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</si>
  <si>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</si>
  <si>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</si>
  <si>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</si>
  <si>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</si>
  <si>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</si>
  <si>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</si>
  <si>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</si>
  <si>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</si>
  <si>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</si>
  <si>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</si>
  <si>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</si>
  <si>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</si>
  <si>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</si>
  <si>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</si>
  <si>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</si>
  <si>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</si>
  <si>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</si>
  <si>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</si>
  <si>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</si>
  <si>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</si>
  <si>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</si>
  <si>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</si>
  <si>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</si>
  <si>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</si>
  <si>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</si>
  <si>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</si>
  <si>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</si>
  <si>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</si>
  <si>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</si>
  <si>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</si>
  <si>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</si>
  <si>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</si>
  <si>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</si>
  <si>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</si>
  <si>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</si>
  <si>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</si>
  <si>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</si>
  <si>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</si>
  <si>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</si>
  <si>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</si>
  <si>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</si>
  <si>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</si>
  <si>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</si>
  <si>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</si>
  <si>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</si>
  <si>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</si>
  <si>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</si>
  <si>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</si>
  <si>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</si>
  <si>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</si>
  <si>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</si>
  <si>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</si>
  <si>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</si>
  <si>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</si>
  <si>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</si>
  <si>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</si>
  <si>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</si>
  <si>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</si>
  <si>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</si>
  <si>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</si>
  <si>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</si>
  <si>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</si>
  <si>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</si>
  <si>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</si>
  <si>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</si>
  <si>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</si>
  <si>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</si>
  <si>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</si>
  <si>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</si>
  <si>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</si>
  <si>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</si>
  <si>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</si>
  <si>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</si>
  <si>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</si>
  <si>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</si>
  <si>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</si>
  <si>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</si>
  <si>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</si>
  <si>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</si>
  <si>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</si>
  <si>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</si>
  <si>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</si>
  <si>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</si>
  <si>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</si>
  <si>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</si>
  <si>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</si>
  <si>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</si>
  <si>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</si>
  <si>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</si>
  <si>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</si>
  <si>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</si>
  <si>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</si>
  <si>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</si>
  <si>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</si>
  <si>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</si>
  <si>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</si>
  <si>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</si>
  <si>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</si>
  <si>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</si>
  <si>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</si>
  <si>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</si>
  <si>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</si>
  <si>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</si>
  <si>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</si>
  <si>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</si>
  <si>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</si>
  <si>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</si>
  <si>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</si>
  <si>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</si>
  <si>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</si>
  <si>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</si>
  <si>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</si>
  <si>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</si>
  <si>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</si>
  <si>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</si>
  <si>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</si>
  <si>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</si>
  <si>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</si>
  <si>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</si>
  <si>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</si>
  <si>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</si>
  <si>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</si>
  <si>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</si>
  <si>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</si>
  <si>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</si>
  <si>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</si>
  <si>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</si>
  <si>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</si>
  <si>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</si>
  <si>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</si>
  <si>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</si>
  <si>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</si>
  <si>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</si>
  <si>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</si>
  <si>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</si>
  <si>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</si>
  <si>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</si>
  <si>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</si>
  <si>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</si>
  <si>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</si>
  <si>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</si>
  <si>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</si>
  <si>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</si>
  <si>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</si>
  <si>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</si>
  <si>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</si>
  <si>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</si>
  <si>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</si>
  <si>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</si>
  <si>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</si>
  <si>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</si>
  <si>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</si>
  <si>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</si>
  <si>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</si>
  <si>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</si>
  <si>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</si>
  <si>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</si>
  <si>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</si>
  <si>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</si>
  <si>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</si>
  <si>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</si>
  <si>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</si>
  <si>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</si>
  <si>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</si>
  <si>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</si>
  <si>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</si>
  <si>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</si>
  <si>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</si>
  <si>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</si>
  <si>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</si>
  <si>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</si>
  <si>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</si>
  <si>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</si>
  <si>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</si>
  <si>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</si>
  <si>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</si>
  <si>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</si>
  <si>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</si>
  <si>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</si>
  <si>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</si>
  <si>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</si>
  <si>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</si>
  <si>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</si>
  <si>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</si>
  <si>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</si>
  <si>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</si>
  <si>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</si>
  <si>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</si>
  <si>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</si>
  <si>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</si>
  <si>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</si>
  <si>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</si>
  <si>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</si>
  <si>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</si>
  <si>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</si>
  <si>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</si>
  <si>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</si>
  <si>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</si>
  <si>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</si>
  <si>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</si>
  <si>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</si>
  <si>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</si>
  <si>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</si>
  <si>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</si>
  <si>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</si>
  <si>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</si>
  <si>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</si>
  <si>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</si>
  <si>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</si>
  <si>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</si>
  <si>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</si>
  <si>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</si>
  <si>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</si>
  <si>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</si>
  <si>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</si>
  <si>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</si>
  <si>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</si>
  <si>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</si>
  <si>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</si>
  <si>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</si>
  <si>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</si>
  <si>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</si>
  <si>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</si>
  <si>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</si>
  <si>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</si>
  <si>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</si>
  <si>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</si>
  <si>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</si>
  <si>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</si>
  <si>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</si>
  <si>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</si>
  <si>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</si>
  <si>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</si>
  <si>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0463</t>
    <phoneticPr fontId="2"/>
  </si>
  <si>
    <t>94</t>
    <phoneticPr fontId="2"/>
  </si>
  <si>
    <t>5756</t>
    <phoneticPr fontId="2"/>
  </si>
  <si>
    <t>95</t>
    <phoneticPr fontId="2"/>
  </si>
  <si>
    <t>9580</t>
    <phoneticPr fontId="2"/>
  </si>
  <si>
    <t>259</t>
    <phoneticPr fontId="2"/>
  </si>
  <si>
    <t>1143</t>
    <phoneticPr fontId="2"/>
  </si>
  <si>
    <t>伊勢原市下糟屋231-1</t>
    <rPh sb="0" eb="4">
      <t>イセハラシ</t>
    </rPh>
    <rPh sb="4" eb="7">
      <t>シモカスヤ</t>
    </rPh>
    <phoneticPr fontId="2"/>
  </si>
  <si>
    <t>櫻井</t>
    <rPh sb="0" eb="2">
      <t>サクライ</t>
    </rPh>
    <phoneticPr fontId="2"/>
  </si>
  <si>
    <t>英明</t>
    <rPh sb="0" eb="2">
      <t>ヒデアキ</t>
    </rPh>
    <phoneticPr fontId="2"/>
  </si>
  <si>
    <t>さくらい</t>
    <phoneticPr fontId="2"/>
  </si>
  <si>
    <t>ひであき</t>
    <phoneticPr fontId="2"/>
  </si>
  <si>
    <t>石井</t>
    <rPh sb="0" eb="2">
      <t>イシイ</t>
    </rPh>
    <phoneticPr fontId="2"/>
  </si>
  <si>
    <t>英一</t>
    <rPh sb="0" eb="2">
      <t>エイイチ</t>
    </rPh>
    <phoneticPr fontId="2"/>
  </si>
  <si>
    <t>いしい</t>
    <phoneticPr fontId="2"/>
  </si>
  <si>
    <t>えいいち</t>
    <phoneticPr fontId="2"/>
  </si>
  <si>
    <t>いしかわ</t>
    <phoneticPr fontId="2"/>
  </si>
  <si>
    <t>ともき</t>
    <phoneticPr fontId="2"/>
  </si>
  <si>
    <t>石川</t>
    <rPh sb="0" eb="2">
      <t>イシカワ</t>
    </rPh>
    <phoneticPr fontId="2"/>
  </si>
  <si>
    <t>知樹</t>
    <rPh sb="0" eb="2">
      <t>トモキ</t>
    </rPh>
    <phoneticPr fontId="2"/>
  </si>
  <si>
    <t>こすぎ</t>
    <phoneticPr fontId="2"/>
  </si>
  <si>
    <t>しゅうんたろう</t>
    <phoneticPr fontId="2"/>
  </si>
  <si>
    <t>小杉</t>
    <rPh sb="0" eb="2">
      <t>コスギ</t>
    </rPh>
    <phoneticPr fontId="2"/>
  </si>
  <si>
    <t>俊太郎</t>
    <rPh sb="0" eb="3">
      <t>シュンタロウ</t>
    </rPh>
    <phoneticPr fontId="2"/>
  </si>
  <si>
    <t>伊勢原市立中沢中学校</t>
    <rPh sb="0" eb="5">
      <t>イセハラシリツ</t>
    </rPh>
    <rPh sb="5" eb="7">
      <t>ナカザワ</t>
    </rPh>
    <rPh sb="7" eb="10">
      <t>チュウガッコウ</t>
    </rPh>
    <phoneticPr fontId="2"/>
  </si>
  <si>
    <t>北村　雅彦</t>
    <rPh sb="0" eb="2">
      <t>キタムラ</t>
    </rPh>
    <rPh sb="3" eb="5">
      <t>マサヒコ</t>
    </rPh>
    <phoneticPr fontId="2"/>
  </si>
  <si>
    <t>落合</t>
    <rPh sb="0" eb="2">
      <t>オチアイ</t>
    </rPh>
    <phoneticPr fontId="2"/>
  </si>
  <si>
    <t>息吹</t>
    <rPh sb="0" eb="2">
      <t>イブキ</t>
    </rPh>
    <phoneticPr fontId="2"/>
  </si>
  <si>
    <t>おちあい</t>
    <phoneticPr fontId="2"/>
  </si>
  <si>
    <t>いぶき</t>
    <phoneticPr fontId="2"/>
  </si>
  <si>
    <t>清田</t>
    <rPh sb="0" eb="2">
      <t>セイタ</t>
    </rPh>
    <phoneticPr fontId="2"/>
  </si>
  <si>
    <t>雷斗</t>
    <rPh sb="0" eb="1">
      <t>ライ</t>
    </rPh>
    <rPh sb="1" eb="2">
      <t>ト</t>
    </rPh>
    <phoneticPr fontId="2"/>
  </si>
  <si>
    <t>せいた</t>
    <phoneticPr fontId="2"/>
  </si>
  <si>
    <t>らいと</t>
    <phoneticPr fontId="2"/>
  </si>
  <si>
    <t>吉村</t>
    <rPh sb="0" eb="2">
      <t>ヨシムラ</t>
    </rPh>
    <phoneticPr fontId="2"/>
  </si>
  <si>
    <t>よしむら</t>
    <phoneticPr fontId="2"/>
  </si>
  <si>
    <t>こうき</t>
    <phoneticPr fontId="2"/>
  </si>
  <si>
    <t>晃毅</t>
    <rPh sb="0" eb="1">
      <t>アキラ</t>
    </rPh>
    <rPh sb="1" eb="2">
      <t>タケシ</t>
    </rPh>
    <phoneticPr fontId="2"/>
  </si>
  <si>
    <t>森脇</t>
    <rPh sb="0" eb="2">
      <t>モリワキ</t>
    </rPh>
    <phoneticPr fontId="2"/>
  </si>
  <si>
    <t>もりわき</t>
    <phoneticPr fontId="2"/>
  </si>
  <si>
    <t>彪翔</t>
    <rPh sb="0" eb="1">
      <t>トラ</t>
    </rPh>
    <rPh sb="1" eb="2">
      <t>ショウ</t>
    </rPh>
    <phoneticPr fontId="2"/>
  </si>
  <si>
    <t>たける</t>
    <phoneticPr fontId="2"/>
  </si>
  <si>
    <t>松本</t>
    <rPh sb="0" eb="2">
      <t>マツモト</t>
    </rPh>
    <phoneticPr fontId="2"/>
  </si>
  <si>
    <t>まつもと</t>
    <phoneticPr fontId="2"/>
  </si>
  <si>
    <t>弘輝</t>
    <rPh sb="0" eb="2">
      <t>ヒロテル</t>
    </rPh>
    <phoneticPr fontId="2"/>
  </si>
  <si>
    <t>山川</t>
    <rPh sb="0" eb="2">
      <t>ヤマカワ</t>
    </rPh>
    <phoneticPr fontId="2"/>
  </si>
  <si>
    <t>暖空</t>
    <rPh sb="0" eb="1">
      <t>ダン</t>
    </rPh>
    <rPh sb="1" eb="2">
      <t>ソラ</t>
    </rPh>
    <phoneticPr fontId="2"/>
  </si>
  <si>
    <t>はるく</t>
    <phoneticPr fontId="2"/>
  </si>
  <si>
    <t>橋本</t>
    <rPh sb="0" eb="2">
      <t>ハシモト</t>
    </rPh>
    <phoneticPr fontId="2"/>
  </si>
  <si>
    <t>はしもと</t>
    <phoneticPr fontId="2"/>
  </si>
  <si>
    <t>直晴</t>
    <rPh sb="0" eb="2">
      <t>ナオハル</t>
    </rPh>
    <phoneticPr fontId="2"/>
  </si>
  <si>
    <t>なおはる</t>
    <phoneticPr fontId="2"/>
  </si>
  <si>
    <t>やまかわ</t>
    <phoneticPr fontId="2"/>
  </si>
  <si>
    <t>田沢</t>
    <rPh sb="0" eb="2">
      <t>タザワ</t>
    </rPh>
    <phoneticPr fontId="2"/>
  </si>
  <si>
    <t>颯隼</t>
    <rPh sb="0" eb="1">
      <t>ソウ</t>
    </rPh>
    <rPh sb="1" eb="2">
      <t>ハヤブサ</t>
    </rPh>
    <phoneticPr fontId="2"/>
  </si>
  <si>
    <t>たざわ</t>
    <phoneticPr fontId="2"/>
  </si>
  <si>
    <t>石井</t>
    <rPh sb="0" eb="2">
      <t>イシイ</t>
    </rPh>
    <phoneticPr fontId="2"/>
  </si>
  <si>
    <t>いしい</t>
    <phoneticPr fontId="2"/>
  </si>
  <si>
    <t>章太郎</t>
    <rPh sb="0" eb="3">
      <t>ショウタロウ</t>
    </rPh>
    <phoneticPr fontId="2"/>
  </si>
  <si>
    <t>しょうたろう</t>
    <phoneticPr fontId="2"/>
  </si>
  <si>
    <t>りゅうと</t>
    <phoneticPr fontId="2"/>
  </si>
  <si>
    <t>ひろき</t>
    <phoneticPr fontId="2"/>
  </si>
  <si>
    <t>小杉</t>
    <rPh sb="0" eb="2">
      <t>コスギ</t>
    </rPh>
    <phoneticPr fontId="2"/>
  </si>
  <si>
    <t>俊太郎</t>
    <rPh sb="0" eb="3">
      <t>シュンタロウ</t>
    </rPh>
    <phoneticPr fontId="2"/>
  </si>
  <si>
    <t>こすぎ</t>
    <phoneticPr fontId="2"/>
  </si>
  <si>
    <t>しゅんたろう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</si>
</sst>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6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6" fillId="2" borderId="83" xfId="0" applyFont="1" applyFill="1" applyBorder="1" applyAlignment="1" applyProtection="1">
      <alignment horizontal="center" vertical="center" shrinkToFit="1"/>
      <protection locked="0"/>
    </xf>
    <xf numFmtId="0" fontId="6" fillId="2" borderId="132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137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93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J18" sqref="AJ1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6127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中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8" t="str">
        <f>IF(S2="","",VLOOKUP(S2,チーム番号!A2:E501,5,FALSE))</f>
        <v>伊勢原市立中沢中学校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702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700</v>
      </c>
      <c r="G6" s="123"/>
      <c r="H6" s="24" t="s">
        <v>586</v>
      </c>
      <c r="I6" s="124" t="s">
        <v>701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698</v>
      </c>
      <c r="AH6" s="89"/>
      <c r="AI6" s="89"/>
      <c r="AJ6" s="89"/>
      <c r="AK6" s="25" t="s">
        <v>587</v>
      </c>
      <c r="AL6" s="89" t="s">
        <v>699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74"/>
      <c r="C11" s="275"/>
      <c r="D11" s="275"/>
      <c r="E11" s="276"/>
      <c r="F11" s="279"/>
      <c r="G11" s="280"/>
      <c r="H11" s="51" t="s">
        <v>592</v>
      </c>
      <c r="I11" s="281"/>
      <c r="J11" s="281"/>
      <c r="K11" s="282"/>
      <c r="L11" s="277"/>
      <c r="M11" s="277"/>
      <c r="N11" s="277"/>
      <c r="O11" s="277"/>
      <c r="P11" s="277"/>
      <c r="Q11" s="277"/>
      <c r="R11" s="277"/>
      <c r="S11" s="277"/>
      <c r="T11" s="277"/>
      <c r="U11" s="277"/>
      <c r="V11" s="277"/>
      <c r="W11" s="277"/>
      <c r="X11" s="277"/>
      <c r="Y11" s="277"/>
      <c r="Z11" s="277"/>
      <c r="AA11" s="278"/>
      <c r="AB11" s="283"/>
      <c r="AC11" s="284"/>
      <c r="AD11" s="284"/>
      <c r="AE11" s="284"/>
      <c r="AF11" s="52" t="s">
        <v>587</v>
      </c>
      <c r="AG11" s="284"/>
      <c r="AH11" s="284"/>
      <c r="AI11" s="284"/>
      <c r="AJ11" s="284"/>
      <c r="AK11" s="52" t="s">
        <v>587</v>
      </c>
      <c r="AL11" s="284"/>
      <c r="AM11" s="284"/>
      <c r="AN11" s="284"/>
      <c r="AO11" s="285"/>
    </row>
    <row r="12" spans="1:41" ht="13.5" customHeight="1" x14ac:dyDescent="0.15">
      <c r="B12" s="289" t="s">
        <v>691</v>
      </c>
      <c r="C12" s="290"/>
      <c r="D12" s="290"/>
      <c r="E12" s="291"/>
      <c r="F12" s="292" t="s">
        <v>705</v>
      </c>
      <c r="G12" s="293"/>
      <c r="H12" s="293"/>
      <c r="I12" s="293"/>
      <c r="J12" s="293"/>
      <c r="K12" s="293" t="s">
        <v>706</v>
      </c>
      <c r="L12" s="293"/>
      <c r="M12" s="293"/>
      <c r="N12" s="293"/>
      <c r="O12" s="294"/>
      <c r="P12" s="298" t="s">
        <v>545</v>
      </c>
      <c r="Q12" s="299"/>
      <c r="R12" s="299"/>
      <c r="S12" s="299"/>
      <c r="T12" s="299"/>
      <c r="U12" s="300"/>
      <c r="V12" s="289" t="s">
        <v>0</v>
      </c>
      <c r="W12" s="290"/>
      <c r="X12" s="290"/>
      <c r="Y12" s="291"/>
      <c r="Z12" s="292" t="s">
        <v>709</v>
      </c>
      <c r="AA12" s="293"/>
      <c r="AB12" s="293"/>
      <c r="AC12" s="293"/>
      <c r="AD12" s="293"/>
      <c r="AE12" s="293" t="s">
        <v>710</v>
      </c>
      <c r="AF12" s="293"/>
      <c r="AG12" s="293"/>
      <c r="AH12" s="293"/>
      <c r="AI12" s="294"/>
      <c r="AJ12" s="298" t="s">
        <v>593</v>
      </c>
      <c r="AK12" s="299"/>
      <c r="AL12" s="299"/>
      <c r="AM12" s="299"/>
      <c r="AN12" s="299"/>
      <c r="AO12" s="300"/>
    </row>
    <row r="13" spans="1:41" ht="15" customHeight="1" x14ac:dyDescent="0.15">
      <c r="B13" s="295" t="s">
        <v>6</v>
      </c>
      <c r="C13" s="296"/>
      <c r="D13" s="296"/>
      <c r="E13" s="297"/>
      <c r="F13" s="304" t="s">
        <v>703</v>
      </c>
      <c r="G13" s="277"/>
      <c r="H13" s="277"/>
      <c r="I13" s="277"/>
      <c r="J13" s="305"/>
      <c r="K13" s="277" t="s">
        <v>704</v>
      </c>
      <c r="L13" s="277"/>
      <c r="M13" s="277"/>
      <c r="N13" s="277"/>
      <c r="O13" s="278"/>
      <c r="P13" s="55" t="s">
        <v>544</v>
      </c>
      <c r="Q13" s="307" t="s">
        <v>686</v>
      </c>
      <c r="R13" s="307"/>
      <c r="S13" s="307"/>
      <c r="T13" s="307"/>
      <c r="U13" s="308"/>
      <c r="V13" s="295" t="s">
        <v>594</v>
      </c>
      <c r="W13" s="296"/>
      <c r="X13" s="296"/>
      <c r="Y13" s="297"/>
      <c r="Z13" s="304" t="s">
        <v>707</v>
      </c>
      <c r="AA13" s="277"/>
      <c r="AB13" s="277"/>
      <c r="AC13" s="277"/>
      <c r="AD13" s="305"/>
      <c r="AE13" s="277" t="s">
        <v>708</v>
      </c>
      <c r="AF13" s="277"/>
      <c r="AG13" s="277"/>
      <c r="AH13" s="277"/>
      <c r="AI13" s="278"/>
      <c r="AJ13" s="56"/>
      <c r="AK13" s="307" t="s">
        <v>688</v>
      </c>
      <c r="AL13" s="307"/>
      <c r="AM13" s="307"/>
      <c r="AN13" s="307"/>
      <c r="AO13" s="308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306"/>
      <c r="K14" s="117"/>
      <c r="L14" s="117"/>
      <c r="M14" s="117"/>
      <c r="N14" s="117"/>
      <c r="O14" s="118"/>
      <c r="P14" s="46"/>
      <c r="Q14" s="309" t="s">
        <v>687</v>
      </c>
      <c r="R14" s="309"/>
      <c r="S14" s="309"/>
      <c r="T14" s="309"/>
      <c r="U14" s="310"/>
      <c r="V14" s="111"/>
      <c r="W14" s="112"/>
      <c r="X14" s="112"/>
      <c r="Y14" s="113"/>
      <c r="Z14" s="129"/>
      <c r="AA14" s="117"/>
      <c r="AB14" s="117"/>
      <c r="AC14" s="117"/>
      <c r="AD14" s="306"/>
      <c r="AE14" s="117"/>
      <c r="AF14" s="117"/>
      <c r="AG14" s="117"/>
      <c r="AH14" s="117"/>
      <c r="AI14" s="118"/>
      <c r="AJ14" s="53" t="s">
        <v>544</v>
      </c>
      <c r="AK14" s="309" t="s">
        <v>689</v>
      </c>
      <c r="AL14" s="309"/>
      <c r="AM14" s="309"/>
      <c r="AN14" s="309"/>
      <c r="AO14" s="310"/>
    </row>
    <row r="15" spans="1:41" ht="13.5" customHeight="1" x14ac:dyDescent="0.15">
      <c r="B15" s="289" t="s">
        <v>691</v>
      </c>
      <c r="C15" s="290"/>
      <c r="D15" s="290"/>
      <c r="E15" s="291"/>
      <c r="F15" s="292"/>
      <c r="G15" s="293"/>
      <c r="H15" s="293"/>
      <c r="I15" s="293"/>
      <c r="J15" s="293"/>
      <c r="K15" s="293"/>
      <c r="L15" s="293"/>
      <c r="M15" s="293"/>
      <c r="N15" s="293"/>
      <c r="O15" s="294"/>
      <c r="P15" s="298" t="s">
        <v>545</v>
      </c>
      <c r="Q15" s="299"/>
      <c r="R15" s="299"/>
      <c r="S15" s="299"/>
      <c r="T15" s="299"/>
      <c r="U15" s="300"/>
      <c r="V15" s="289" t="s">
        <v>595</v>
      </c>
      <c r="W15" s="290"/>
      <c r="X15" s="290"/>
      <c r="Y15" s="291"/>
      <c r="Z15" s="292" t="s">
        <v>759</v>
      </c>
      <c r="AA15" s="293"/>
      <c r="AB15" s="293"/>
      <c r="AC15" s="293"/>
      <c r="AD15" s="293"/>
      <c r="AE15" s="293" t="s">
        <v>760</v>
      </c>
      <c r="AF15" s="293"/>
      <c r="AG15" s="293"/>
      <c r="AH15" s="293"/>
      <c r="AI15" s="303"/>
      <c r="AJ15" s="301" t="s">
        <v>676</v>
      </c>
      <c r="AK15" s="301"/>
      <c r="AL15" s="301"/>
      <c r="AM15" s="301"/>
      <c r="AN15" s="301"/>
      <c r="AO15" s="302"/>
    </row>
    <row r="16" spans="1:41" ht="15" customHeight="1" x14ac:dyDescent="0.15">
      <c r="B16" s="295" t="s">
        <v>692</v>
      </c>
      <c r="C16" s="296"/>
      <c r="D16" s="296"/>
      <c r="E16" s="296"/>
      <c r="F16" s="304"/>
      <c r="G16" s="277"/>
      <c r="H16" s="277"/>
      <c r="I16" s="277"/>
      <c r="J16" s="305"/>
      <c r="K16" s="277"/>
      <c r="L16" s="277"/>
      <c r="M16" s="277"/>
      <c r="N16" s="277"/>
      <c r="O16" s="278"/>
      <c r="P16" s="55" t="s">
        <v>544</v>
      </c>
      <c r="Q16" s="307" t="s">
        <v>690</v>
      </c>
      <c r="R16" s="307"/>
      <c r="S16" s="307"/>
      <c r="T16" s="307"/>
      <c r="U16" s="308"/>
      <c r="V16" s="295" t="s">
        <v>9</v>
      </c>
      <c r="W16" s="296"/>
      <c r="X16" s="296"/>
      <c r="Y16" s="296"/>
      <c r="Z16" s="304" t="s">
        <v>757</v>
      </c>
      <c r="AA16" s="277"/>
      <c r="AB16" s="277"/>
      <c r="AC16" s="277"/>
      <c r="AD16" s="305"/>
      <c r="AE16" s="277" t="s">
        <v>758</v>
      </c>
      <c r="AF16" s="277"/>
      <c r="AG16" s="277"/>
      <c r="AH16" s="277"/>
      <c r="AI16" s="311"/>
      <c r="AJ16" s="312">
        <v>10</v>
      </c>
      <c r="AK16" s="312"/>
      <c r="AL16" s="312"/>
      <c r="AM16" s="312"/>
      <c r="AN16" s="312"/>
      <c r="AO16" s="313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306"/>
      <c r="K17" s="117"/>
      <c r="L17" s="117"/>
      <c r="M17" s="117"/>
      <c r="N17" s="117"/>
      <c r="O17" s="118"/>
      <c r="P17" s="47"/>
      <c r="Q17" s="309" t="s">
        <v>686</v>
      </c>
      <c r="R17" s="309"/>
      <c r="S17" s="309"/>
      <c r="T17" s="309"/>
      <c r="U17" s="310"/>
      <c r="V17" s="111"/>
      <c r="W17" s="112"/>
      <c r="X17" s="112"/>
      <c r="Y17" s="112"/>
      <c r="Z17" s="129"/>
      <c r="AA17" s="117"/>
      <c r="AB17" s="117"/>
      <c r="AC17" s="117"/>
      <c r="AD17" s="306"/>
      <c r="AE17" s="117"/>
      <c r="AF17" s="117"/>
      <c r="AG17" s="117"/>
      <c r="AH17" s="117"/>
      <c r="AI17" s="131"/>
      <c r="AJ17" s="314"/>
      <c r="AK17" s="314"/>
      <c r="AL17" s="314"/>
      <c r="AM17" s="314"/>
      <c r="AN17" s="314"/>
      <c r="AO17" s="315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63" t="s">
        <v>15</v>
      </c>
      <c r="S20" s="264"/>
      <c r="T20" s="263" t="s">
        <v>16</v>
      </c>
      <c r="U20" s="266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63" t="s">
        <v>15</v>
      </c>
      <c r="AM20" s="264"/>
      <c r="AN20" s="263" t="s">
        <v>16</v>
      </c>
      <c r="AO20" s="266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65"/>
      <c r="S21" s="265"/>
      <c r="T21" s="265"/>
      <c r="U21" s="267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65"/>
      <c r="AM21" s="265"/>
      <c r="AN21" s="265"/>
      <c r="AO21" s="267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711</v>
      </c>
      <c r="G22" s="203"/>
      <c r="H22" s="203"/>
      <c r="I22" s="203"/>
      <c r="J22" s="203"/>
      <c r="K22" s="203" t="s">
        <v>712</v>
      </c>
      <c r="L22" s="203"/>
      <c r="M22" s="203"/>
      <c r="N22" s="203"/>
      <c r="O22" s="204"/>
      <c r="P22" s="200">
        <v>2</v>
      </c>
      <c r="Q22" s="200"/>
      <c r="R22" s="205">
        <v>174</v>
      </c>
      <c r="S22" s="206"/>
      <c r="T22" s="205" t="s">
        <v>544</v>
      </c>
      <c r="U22" s="206"/>
      <c r="V22" s="196">
        <v>7</v>
      </c>
      <c r="W22" s="197"/>
      <c r="X22" s="200">
        <v>9</v>
      </c>
      <c r="Y22" s="200"/>
      <c r="Z22" s="202" t="s">
        <v>750</v>
      </c>
      <c r="AA22" s="203"/>
      <c r="AB22" s="203"/>
      <c r="AC22" s="203"/>
      <c r="AD22" s="203"/>
      <c r="AE22" s="203" t="s">
        <v>755</v>
      </c>
      <c r="AF22" s="203"/>
      <c r="AG22" s="203"/>
      <c r="AH22" s="203"/>
      <c r="AI22" s="204"/>
      <c r="AJ22" s="200">
        <v>1</v>
      </c>
      <c r="AK22" s="200"/>
      <c r="AL22" s="205">
        <v>161</v>
      </c>
      <c r="AM22" s="206"/>
      <c r="AN22" s="259" t="s">
        <v>597</v>
      </c>
      <c r="AO22" s="260"/>
    </row>
    <row r="23" spans="2:41" ht="30" customHeight="1" x14ac:dyDescent="0.15">
      <c r="B23" s="198"/>
      <c r="C23" s="199"/>
      <c r="D23" s="201"/>
      <c r="E23" s="201"/>
      <c r="F23" s="217" t="s">
        <v>713</v>
      </c>
      <c r="G23" s="218"/>
      <c r="H23" s="218"/>
      <c r="I23" s="218"/>
      <c r="J23" s="218"/>
      <c r="K23" s="218" t="s">
        <v>714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748</v>
      </c>
      <c r="AA23" s="218"/>
      <c r="AB23" s="218"/>
      <c r="AC23" s="218"/>
      <c r="AD23" s="218"/>
      <c r="AE23" s="218" t="s">
        <v>749</v>
      </c>
      <c r="AF23" s="218"/>
      <c r="AG23" s="218"/>
      <c r="AH23" s="218"/>
      <c r="AI23" s="219"/>
      <c r="AJ23" s="201"/>
      <c r="AK23" s="201"/>
      <c r="AL23" s="207"/>
      <c r="AM23" s="95"/>
      <c r="AN23" s="261"/>
      <c r="AO23" s="262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715</v>
      </c>
      <c r="G24" s="171"/>
      <c r="H24" s="171"/>
      <c r="I24" s="171"/>
      <c r="J24" s="171"/>
      <c r="K24" s="171" t="s">
        <v>716</v>
      </c>
      <c r="L24" s="171"/>
      <c r="M24" s="171"/>
      <c r="N24" s="171"/>
      <c r="O24" s="172"/>
      <c r="P24" s="212">
        <v>3</v>
      </c>
      <c r="Q24" s="212"/>
      <c r="R24" s="214">
        <v>163</v>
      </c>
      <c r="S24" s="116"/>
      <c r="T24" s="220" t="s">
        <v>544</v>
      </c>
      <c r="U24" s="221"/>
      <c r="V24" s="208">
        <v>8</v>
      </c>
      <c r="W24" s="209"/>
      <c r="X24" s="212">
        <v>10</v>
      </c>
      <c r="Y24" s="212"/>
      <c r="Z24" s="249" t="s">
        <v>738</v>
      </c>
      <c r="AA24" s="175"/>
      <c r="AB24" s="175"/>
      <c r="AC24" s="175"/>
      <c r="AD24" s="250"/>
      <c r="AE24" s="174" t="s">
        <v>756</v>
      </c>
      <c r="AF24" s="175"/>
      <c r="AG24" s="175"/>
      <c r="AH24" s="175"/>
      <c r="AI24" s="251"/>
      <c r="AJ24" s="214">
        <v>1</v>
      </c>
      <c r="AK24" s="116"/>
      <c r="AL24" s="214">
        <v>155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717</v>
      </c>
      <c r="G25" s="225"/>
      <c r="H25" s="225"/>
      <c r="I25" s="225"/>
      <c r="J25" s="225"/>
      <c r="K25" s="225" t="s">
        <v>718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52" t="s">
        <v>737</v>
      </c>
      <c r="AA25" s="253"/>
      <c r="AB25" s="253"/>
      <c r="AC25" s="253"/>
      <c r="AD25" s="254"/>
      <c r="AE25" s="255" t="s">
        <v>739</v>
      </c>
      <c r="AF25" s="253"/>
      <c r="AG25" s="253"/>
      <c r="AH25" s="253"/>
      <c r="AI25" s="256"/>
      <c r="AJ25" s="207"/>
      <c r="AK25" s="95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4</v>
      </c>
      <c r="E26" s="212"/>
      <c r="F26" s="170" t="s">
        <v>723</v>
      </c>
      <c r="G26" s="171"/>
      <c r="H26" s="171"/>
      <c r="I26" s="171"/>
      <c r="J26" s="171"/>
      <c r="K26" s="171" t="s">
        <v>724</v>
      </c>
      <c r="L26" s="171"/>
      <c r="M26" s="171"/>
      <c r="N26" s="171"/>
      <c r="O26" s="172"/>
      <c r="P26" s="212">
        <v>2</v>
      </c>
      <c r="Q26" s="212"/>
      <c r="R26" s="214">
        <v>153</v>
      </c>
      <c r="S26" s="116"/>
      <c r="T26" s="257" t="s">
        <v>544</v>
      </c>
      <c r="U26" s="258"/>
      <c r="V26" s="198">
        <v>9</v>
      </c>
      <c r="W26" s="199"/>
      <c r="X26" s="212">
        <v>11</v>
      </c>
      <c r="Y26" s="212"/>
      <c r="Z26" s="249" t="s">
        <v>747</v>
      </c>
      <c r="AA26" s="175"/>
      <c r="AB26" s="175"/>
      <c r="AC26" s="175"/>
      <c r="AD26" s="250"/>
      <c r="AE26" s="174" t="s">
        <v>742</v>
      </c>
      <c r="AF26" s="175"/>
      <c r="AG26" s="175"/>
      <c r="AH26" s="175"/>
      <c r="AI26" s="251"/>
      <c r="AJ26" s="214">
        <v>1</v>
      </c>
      <c r="AK26" s="116"/>
      <c r="AL26" s="214">
        <v>156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721</v>
      </c>
      <c r="G27" s="225"/>
      <c r="H27" s="225"/>
      <c r="I27" s="225"/>
      <c r="J27" s="225"/>
      <c r="K27" s="225" t="s">
        <v>722</v>
      </c>
      <c r="L27" s="225"/>
      <c r="M27" s="225"/>
      <c r="N27" s="225"/>
      <c r="O27" s="226"/>
      <c r="P27" s="213"/>
      <c r="Q27" s="213"/>
      <c r="R27" s="207"/>
      <c r="S27" s="95"/>
      <c r="T27" s="257"/>
      <c r="U27" s="258"/>
      <c r="V27" s="198"/>
      <c r="W27" s="199"/>
      <c r="X27" s="213"/>
      <c r="Y27" s="213"/>
      <c r="Z27" s="252" t="s">
        <v>740</v>
      </c>
      <c r="AA27" s="253"/>
      <c r="AB27" s="253"/>
      <c r="AC27" s="253"/>
      <c r="AD27" s="254"/>
      <c r="AE27" s="255" t="s">
        <v>741</v>
      </c>
      <c r="AF27" s="253"/>
      <c r="AG27" s="253"/>
      <c r="AH27" s="253"/>
      <c r="AI27" s="256"/>
      <c r="AJ27" s="207"/>
      <c r="AK27" s="95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5</v>
      </c>
      <c r="E28" s="212"/>
      <c r="F28" s="170" t="s">
        <v>727</v>
      </c>
      <c r="G28" s="171"/>
      <c r="H28" s="171"/>
      <c r="I28" s="171"/>
      <c r="J28" s="171"/>
      <c r="K28" s="171" t="s">
        <v>728</v>
      </c>
      <c r="L28" s="171"/>
      <c r="M28" s="171"/>
      <c r="N28" s="171"/>
      <c r="O28" s="172"/>
      <c r="P28" s="212">
        <v>2</v>
      </c>
      <c r="Q28" s="212"/>
      <c r="R28" s="214">
        <v>161</v>
      </c>
      <c r="S28" s="116"/>
      <c r="T28" s="245" t="s">
        <v>544</v>
      </c>
      <c r="U28" s="246"/>
      <c r="V28" s="208">
        <v>10</v>
      </c>
      <c r="W28" s="209"/>
      <c r="X28" s="212">
        <v>12</v>
      </c>
      <c r="Y28" s="212"/>
      <c r="Z28" s="249" t="s">
        <v>744</v>
      </c>
      <c r="AA28" s="175"/>
      <c r="AB28" s="175"/>
      <c r="AC28" s="175"/>
      <c r="AD28" s="250"/>
      <c r="AE28" s="174" t="s">
        <v>746</v>
      </c>
      <c r="AF28" s="175"/>
      <c r="AG28" s="175"/>
      <c r="AH28" s="175"/>
      <c r="AI28" s="251"/>
      <c r="AJ28" s="214">
        <v>1</v>
      </c>
      <c r="AK28" s="116"/>
      <c r="AL28" s="214">
        <v>153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725</v>
      </c>
      <c r="G29" s="225"/>
      <c r="H29" s="225"/>
      <c r="I29" s="225"/>
      <c r="J29" s="225"/>
      <c r="K29" s="225" t="s">
        <v>726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52" t="s">
        <v>743</v>
      </c>
      <c r="AA29" s="253"/>
      <c r="AB29" s="253"/>
      <c r="AC29" s="253"/>
      <c r="AD29" s="254"/>
      <c r="AE29" s="255" t="s">
        <v>745</v>
      </c>
      <c r="AF29" s="253"/>
      <c r="AG29" s="253"/>
      <c r="AH29" s="253"/>
      <c r="AI29" s="256"/>
      <c r="AJ29" s="207"/>
      <c r="AK29" s="95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6</v>
      </c>
      <c r="E30" s="212"/>
      <c r="F30" s="170" t="s">
        <v>730</v>
      </c>
      <c r="G30" s="171"/>
      <c r="H30" s="171"/>
      <c r="I30" s="171"/>
      <c r="J30" s="171"/>
      <c r="K30" s="171" t="s">
        <v>731</v>
      </c>
      <c r="L30" s="171"/>
      <c r="M30" s="171"/>
      <c r="N30" s="171"/>
      <c r="O30" s="172"/>
      <c r="P30" s="212">
        <v>2</v>
      </c>
      <c r="Q30" s="212"/>
      <c r="R30" s="214">
        <v>167</v>
      </c>
      <c r="S30" s="116"/>
      <c r="T30" s="245" t="s">
        <v>544</v>
      </c>
      <c r="U30" s="246"/>
      <c r="V30" s="227">
        <v>11</v>
      </c>
      <c r="W30" s="228"/>
      <c r="X30" s="212">
        <v>13</v>
      </c>
      <c r="Y30" s="212"/>
      <c r="Z30" s="170" t="s">
        <v>752</v>
      </c>
      <c r="AA30" s="171"/>
      <c r="AB30" s="171"/>
      <c r="AC30" s="171"/>
      <c r="AD30" s="171"/>
      <c r="AE30" s="171" t="s">
        <v>754</v>
      </c>
      <c r="AF30" s="171"/>
      <c r="AG30" s="171"/>
      <c r="AH30" s="171"/>
      <c r="AI30" s="172"/>
      <c r="AJ30" s="212">
        <v>3</v>
      </c>
      <c r="AK30" s="212"/>
      <c r="AL30" s="214">
        <v>196</v>
      </c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729</v>
      </c>
      <c r="G31" s="225"/>
      <c r="H31" s="225"/>
      <c r="I31" s="225"/>
      <c r="J31" s="225"/>
      <c r="K31" s="225" t="s">
        <v>732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751</v>
      </c>
      <c r="AA31" s="225"/>
      <c r="AB31" s="225"/>
      <c r="AC31" s="225"/>
      <c r="AD31" s="225"/>
      <c r="AE31" s="225" t="s">
        <v>753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7</v>
      </c>
      <c r="E32" s="212"/>
      <c r="F32" s="170" t="s">
        <v>734</v>
      </c>
      <c r="G32" s="171"/>
      <c r="H32" s="171"/>
      <c r="I32" s="171"/>
      <c r="J32" s="171"/>
      <c r="K32" s="171" t="s">
        <v>736</v>
      </c>
      <c r="L32" s="171"/>
      <c r="M32" s="171"/>
      <c r="N32" s="171"/>
      <c r="O32" s="172"/>
      <c r="P32" s="212">
        <v>1</v>
      </c>
      <c r="Q32" s="212"/>
      <c r="R32" s="214">
        <v>160</v>
      </c>
      <c r="S32" s="116"/>
      <c r="T32" s="245" t="s">
        <v>544</v>
      </c>
      <c r="U32" s="246"/>
      <c r="V32" s="227">
        <v>12</v>
      </c>
      <c r="W32" s="228"/>
      <c r="X32" s="212"/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/>
      <c r="AK32" s="212"/>
      <c r="AL32" s="214"/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733</v>
      </c>
      <c r="G33" s="162"/>
      <c r="H33" s="162"/>
      <c r="I33" s="162"/>
      <c r="J33" s="162"/>
      <c r="K33" s="162" t="s">
        <v>735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/>
      <c r="AA33" s="162"/>
      <c r="AB33" s="162"/>
      <c r="AC33" s="162"/>
      <c r="AD33" s="162"/>
      <c r="AE33" s="162"/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8"/>
      <c r="H36" s="286"/>
      <c r="I36" s="286"/>
      <c r="J36" s="286"/>
      <c r="K36" s="286"/>
      <c r="L36" s="286"/>
      <c r="M36" s="286"/>
      <c r="N36" s="286"/>
      <c r="O36" s="286"/>
      <c r="P36" s="286"/>
      <c r="Q36" s="286"/>
      <c r="R36" s="286"/>
      <c r="S36" s="286"/>
      <c r="T36" s="286"/>
      <c r="U36" s="287"/>
      <c r="V36" s="241" t="s">
        <v>599</v>
      </c>
      <c r="W36" s="242"/>
      <c r="X36" s="242"/>
      <c r="Y36" s="242"/>
      <c r="Z36" s="243"/>
      <c r="AA36" s="288"/>
      <c r="AB36" s="286"/>
      <c r="AC36" s="286"/>
      <c r="AD36" s="286"/>
      <c r="AE36" s="286"/>
      <c r="AF36" s="286"/>
      <c r="AG36" s="286"/>
      <c r="AH36" s="286"/>
      <c r="AI36" s="286"/>
      <c r="AJ36" s="286"/>
      <c r="AK36" s="286"/>
      <c r="AL36" s="286"/>
      <c r="AM36" s="286"/>
      <c r="AN36" s="286"/>
      <c r="AO36" s="287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9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719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720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61" t="s">
        <v>546</v>
      </c>
      <c r="B2" s="362"/>
      <c r="C2" s="362"/>
      <c r="D2" s="362"/>
      <c r="E2" s="362"/>
      <c r="F2" s="362"/>
      <c r="G2" s="362"/>
      <c r="H2" s="363">
        <f>IF(入力!I2="","",入力!I2)</f>
        <v>1</v>
      </c>
      <c r="I2" s="364"/>
      <c r="J2" s="365"/>
      <c r="K2" s="366" t="s">
        <v>547</v>
      </c>
      <c r="L2" s="362"/>
      <c r="M2" s="362"/>
      <c r="N2" s="362"/>
      <c r="O2" s="362"/>
      <c r="P2" s="362"/>
      <c r="Q2" s="362"/>
      <c r="R2" s="363">
        <f>IF(入力!S2="","",入力!S2)</f>
        <v>6127</v>
      </c>
      <c r="S2" s="364"/>
      <c r="T2" s="364"/>
      <c r="U2" s="364"/>
      <c r="V2" s="364"/>
      <c r="W2" s="364"/>
      <c r="X2" s="365"/>
      <c r="Y2" s="387" t="str">
        <f>IF(R2="","",VLOOKUP(R2,チーム番号!A2:E501,2,FALSE))</f>
        <v>中</v>
      </c>
      <c r="Z2" s="364"/>
      <c r="AA2" s="364"/>
      <c r="AB2" s="364"/>
      <c r="AC2" s="364"/>
      <c r="AD2" s="364"/>
      <c r="AE2" s="355" t="s">
        <v>548</v>
      </c>
      <c r="AF2" s="355"/>
      <c r="AG2" s="355"/>
      <c r="AH2" s="355"/>
      <c r="AI2" s="356"/>
      <c r="AJ2" s="1"/>
    </row>
    <row r="3" spans="1:40" ht="18.75" customHeight="1" x14ac:dyDescent="0.15">
      <c r="A3" s="369" t="s">
        <v>2</v>
      </c>
      <c r="B3" s="370"/>
      <c r="C3" s="370"/>
      <c r="D3" s="371"/>
      <c r="E3" s="388" t="str">
        <f>CONCATENATE(入力!F3,"　　",入力!F8)</f>
        <v>伊勢原市立中沢中学校　　</v>
      </c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389"/>
      <c r="S3" s="389"/>
      <c r="T3" s="389"/>
      <c r="U3" s="389"/>
      <c r="V3" s="389"/>
      <c r="W3" s="389"/>
      <c r="X3" s="389"/>
      <c r="Y3" s="389"/>
      <c r="Z3" s="390"/>
      <c r="AA3" s="394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91"/>
      <c r="AB4" s="392"/>
      <c r="AC4" s="392"/>
      <c r="AD4" s="392"/>
      <c r="AE4" s="4" t="s">
        <v>3</v>
      </c>
      <c r="AF4" s="392"/>
      <c r="AG4" s="392"/>
      <c r="AH4" s="392"/>
      <c r="AI4" s="392"/>
      <c r="AJ4" s="4" t="s">
        <v>3</v>
      </c>
      <c r="AK4" s="392"/>
      <c r="AL4" s="392"/>
      <c r="AM4" s="392"/>
      <c r="AN4" s="393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67"/>
      <c r="F6" s="368"/>
      <c r="G6" s="5" t="s">
        <v>13</v>
      </c>
      <c r="H6" s="357"/>
      <c r="I6" s="357"/>
      <c r="J6" s="35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91"/>
      <c r="AB6" s="392"/>
      <c r="AC6" s="392"/>
      <c r="AD6" s="392"/>
      <c r="AE6" s="4" t="s">
        <v>3</v>
      </c>
      <c r="AF6" s="392"/>
      <c r="AG6" s="392"/>
      <c r="AH6" s="392"/>
      <c r="AI6" s="392"/>
      <c r="AJ6" s="4" t="s">
        <v>3</v>
      </c>
      <c r="AK6" s="392"/>
      <c r="AL6" s="392"/>
      <c r="AM6" s="392"/>
      <c r="AN6" s="393"/>
    </row>
    <row r="7" spans="1:40" ht="18.75" customHeight="1" x14ac:dyDescent="0.15">
      <c r="A7" s="167" t="s">
        <v>0</v>
      </c>
      <c r="B7" s="168"/>
      <c r="C7" s="168"/>
      <c r="D7" s="169"/>
      <c r="E7" s="384" t="str">
        <f>IF(入力!F12="","",入力!F12)</f>
        <v>さくらい</v>
      </c>
      <c r="F7" s="385"/>
      <c r="G7" s="385"/>
      <c r="H7" s="385"/>
      <c r="I7" s="385"/>
      <c r="J7" s="385"/>
      <c r="K7" s="385" t="str">
        <f>IF(入力!L12="","",入力!L12)</f>
        <v/>
      </c>
      <c r="L7" s="385"/>
      <c r="M7" s="385"/>
      <c r="N7" s="385"/>
      <c r="O7" s="385"/>
      <c r="P7" s="386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9"/>
      <c r="AA7" s="342" t="str">
        <f>IF(入力!AB12="","",入力!AB12)</f>
        <v/>
      </c>
      <c r="AB7" s="168"/>
      <c r="AC7" s="168"/>
      <c r="AD7" s="168"/>
      <c r="AE7" s="168"/>
      <c r="AF7" s="169"/>
      <c r="AG7" s="380" t="s">
        <v>545</v>
      </c>
      <c r="AH7" s="381"/>
      <c r="AI7" s="381"/>
      <c r="AJ7" s="381"/>
      <c r="AK7" s="381"/>
      <c r="AL7" s="381"/>
      <c r="AM7" s="381"/>
      <c r="AN7" s="382"/>
    </row>
    <row r="8" spans="1:40" ht="37.5" customHeight="1" thickBot="1" x14ac:dyDescent="0.2">
      <c r="A8" s="132" t="s">
        <v>6</v>
      </c>
      <c r="B8" s="98"/>
      <c r="C8" s="98"/>
      <c r="D8" s="133"/>
      <c r="E8" s="372" t="str">
        <f>IF(入力!F13="","",入力!F13)</f>
        <v>櫻井</v>
      </c>
      <c r="F8" s="373"/>
      <c r="G8" s="373"/>
      <c r="H8" s="373"/>
      <c r="I8" s="373"/>
      <c r="J8" s="373"/>
      <c r="K8" s="373" t="str">
        <f>IF(入力!L13="","",入力!L13)</f>
        <v/>
      </c>
      <c r="L8" s="373"/>
      <c r="M8" s="373"/>
      <c r="N8" s="373"/>
      <c r="O8" s="373"/>
      <c r="P8" s="374"/>
      <c r="Q8" s="137" t="s">
        <v>7</v>
      </c>
      <c r="R8" s="138"/>
      <c r="S8" s="138"/>
      <c r="T8" s="139"/>
      <c r="U8" s="375" t="e">
        <f>IF(入力!#REF!="","",入力!#REF!)</f>
        <v>#REF!</v>
      </c>
      <c r="V8" s="376"/>
      <c r="W8" s="376"/>
      <c r="X8" s="376"/>
      <c r="Y8" s="376"/>
      <c r="Z8" s="377"/>
      <c r="AA8" s="378" t="str">
        <f>IF(入力!AB13="","",入力!AB13)</f>
        <v/>
      </c>
      <c r="AB8" s="376"/>
      <c r="AC8" s="376"/>
      <c r="AD8" s="376"/>
      <c r="AE8" s="376"/>
      <c r="AF8" s="379"/>
      <c r="AG8" s="319" t="str">
        <f>IF(入力!AJ13="","",入力!AJ13)</f>
        <v/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83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9"/>
      <c r="K9" s="342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9"/>
      <c r="AA9" s="342" t="str">
        <f>IF(入力!AB15="","",入力!AB15)</f>
        <v/>
      </c>
      <c r="AB9" s="168"/>
      <c r="AC9" s="168"/>
      <c r="AD9" s="168"/>
      <c r="AE9" s="168"/>
      <c r="AF9" s="343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47" t="str">
        <f>IF(入力!F16="","",入力!F16)</f>
        <v/>
      </c>
      <c r="F10" s="345"/>
      <c r="G10" s="345"/>
      <c r="H10" s="345"/>
      <c r="I10" s="345"/>
      <c r="J10" s="348"/>
      <c r="K10" s="344" t="str">
        <f>IF(入力!L16="","",入力!L16)</f>
        <v/>
      </c>
      <c r="L10" s="345"/>
      <c r="M10" s="345"/>
      <c r="N10" s="345"/>
      <c r="O10" s="345"/>
      <c r="P10" s="360"/>
      <c r="Q10" s="112" t="s">
        <v>9</v>
      </c>
      <c r="R10" s="112"/>
      <c r="S10" s="112"/>
      <c r="T10" s="113"/>
      <c r="U10" s="347" t="e">
        <f>IF(入力!#REF!="","",入力!#REF!)</f>
        <v>#REF!</v>
      </c>
      <c r="V10" s="345"/>
      <c r="W10" s="345"/>
      <c r="X10" s="345"/>
      <c r="Y10" s="345"/>
      <c r="Z10" s="348"/>
      <c r="AA10" s="344" t="str">
        <f>IF(入力!AB16="","",入力!AB16)</f>
        <v/>
      </c>
      <c r="AB10" s="345"/>
      <c r="AC10" s="345"/>
      <c r="AD10" s="345"/>
      <c r="AE10" s="345"/>
      <c r="AF10" s="346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95" t="s">
        <v>577</v>
      </c>
      <c r="H12" s="395"/>
      <c r="I12" s="395"/>
      <c r="J12" s="395"/>
      <c r="K12" s="395"/>
      <c r="L12" s="395"/>
      <c r="M12" s="395"/>
      <c r="N12" s="395"/>
      <c r="O12" s="395"/>
      <c r="P12" s="395"/>
      <c r="Q12" s="395"/>
      <c r="R12" s="395"/>
      <c r="S12" s="395"/>
      <c r="T12" s="395"/>
      <c r="U12" s="395"/>
      <c r="V12" s="395"/>
      <c r="W12" s="395"/>
      <c r="X12" s="395"/>
      <c r="Y12" s="395"/>
      <c r="Z12" s="395"/>
      <c r="AA12" s="395"/>
      <c r="AB12" s="395"/>
      <c r="AC12" s="395"/>
      <c r="AD12" s="395"/>
      <c r="AE12" s="395"/>
      <c r="AF12" s="395"/>
      <c r="AG12" s="395"/>
      <c r="AH12" s="395"/>
      <c r="AI12" s="395"/>
      <c r="AJ12" s="395"/>
      <c r="AK12" s="395"/>
      <c r="AL12" s="395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40">
        <f>IF(入力!D22="","",入力!D22)</f>
        <v>1</v>
      </c>
      <c r="D15" s="340"/>
      <c r="E15" s="349" t="str">
        <f>IF(入力!F22="","",入力!F22)</f>
        <v>いしかわ</v>
      </c>
      <c r="F15" s="338"/>
      <c r="G15" s="338"/>
      <c r="H15" s="338"/>
      <c r="I15" s="338"/>
      <c r="J15" s="338" t="str">
        <f>IF(入力!K22="","",入力!K22)</f>
        <v>ともき</v>
      </c>
      <c r="K15" s="338"/>
      <c r="L15" s="338"/>
      <c r="M15" s="338"/>
      <c r="N15" s="339"/>
      <c r="O15" s="340">
        <f>IF(入力!P22="","",入力!P22)</f>
        <v>2</v>
      </c>
      <c r="P15" s="340"/>
      <c r="Q15" s="336">
        <f>IF(入力!R22="","",入力!R22)</f>
        <v>174</v>
      </c>
      <c r="R15" s="337"/>
      <c r="S15" s="336" t="str">
        <f>IF(入力!T22="","",入力!T22)</f>
        <v>○</v>
      </c>
      <c r="T15" s="350"/>
      <c r="U15" s="196">
        <v>7</v>
      </c>
      <c r="V15" s="197"/>
      <c r="W15" s="340">
        <f>IF(入力!X22="","",入力!X22)</f>
        <v>9</v>
      </c>
      <c r="X15" s="340"/>
      <c r="Y15" s="349" t="str">
        <f>IF(入力!Z22="","",入力!Z22)</f>
        <v>たざわ</v>
      </c>
      <c r="Z15" s="338"/>
      <c r="AA15" s="338"/>
      <c r="AB15" s="338"/>
      <c r="AC15" s="338"/>
      <c r="AD15" s="338" t="str">
        <f>IF(入力!AE22="","",入力!AE22)</f>
        <v>りゅうと</v>
      </c>
      <c r="AE15" s="338"/>
      <c r="AF15" s="338"/>
      <c r="AG15" s="338"/>
      <c r="AH15" s="339"/>
      <c r="AI15" s="340">
        <f>IF(入力!AJ22="","",入力!AJ22)</f>
        <v>1</v>
      </c>
      <c r="AJ15" s="340"/>
      <c r="AK15" s="336">
        <f>IF(入力!AL22="","",入力!AL22)</f>
        <v>161</v>
      </c>
      <c r="AL15" s="337"/>
      <c r="AM15" s="336" t="str">
        <f>IF(入力!AN22="","",入力!AN22)</f>
        <v>○</v>
      </c>
      <c r="AN15" s="350"/>
    </row>
    <row r="16" spans="1:40" ht="37.5" customHeight="1" x14ac:dyDescent="0.15">
      <c r="A16" s="198"/>
      <c r="B16" s="199"/>
      <c r="C16" s="341"/>
      <c r="D16" s="341"/>
      <c r="E16" s="352" t="str">
        <f>IF(入力!F23="","",入力!F23)</f>
        <v>石川</v>
      </c>
      <c r="F16" s="353"/>
      <c r="G16" s="353"/>
      <c r="H16" s="353"/>
      <c r="I16" s="353"/>
      <c r="J16" s="353" t="str">
        <f>IF(入力!K23="","",入力!K23)</f>
        <v>知樹</v>
      </c>
      <c r="K16" s="353"/>
      <c r="L16" s="353"/>
      <c r="M16" s="353"/>
      <c r="N16" s="354"/>
      <c r="O16" s="341"/>
      <c r="P16" s="341"/>
      <c r="Q16" s="97"/>
      <c r="R16" s="133"/>
      <c r="S16" s="97"/>
      <c r="T16" s="351"/>
      <c r="U16" s="198"/>
      <c r="V16" s="199"/>
      <c r="W16" s="341"/>
      <c r="X16" s="341"/>
      <c r="Y16" s="352" t="str">
        <f>IF(入力!Z23="","",入力!Z23)</f>
        <v>田沢</v>
      </c>
      <c r="Z16" s="353"/>
      <c r="AA16" s="353"/>
      <c r="AB16" s="353"/>
      <c r="AC16" s="353"/>
      <c r="AD16" s="353" t="str">
        <f>IF(入力!AE23="","",入力!AE23)</f>
        <v>颯隼</v>
      </c>
      <c r="AE16" s="353"/>
      <c r="AF16" s="353"/>
      <c r="AG16" s="353"/>
      <c r="AH16" s="354"/>
      <c r="AI16" s="341"/>
      <c r="AJ16" s="341"/>
      <c r="AK16" s="97"/>
      <c r="AL16" s="133"/>
      <c r="AM16" s="97"/>
      <c r="AN16" s="351"/>
    </row>
    <row r="17" spans="1:40" ht="18.75" customHeight="1" x14ac:dyDescent="0.15">
      <c r="A17" s="208">
        <v>2</v>
      </c>
      <c r="B17" s="209"/>
      <c r="C17" s="320">
        <f>IF(入力!D24="","",入力!D24)</f>
        <v>2</v>
      </c>
      <c r="D17" s="320"/>
      <c r="E17" s="323" t="str">
        <f>IF(入力!F24="","",入力!F24)</f>
        <v>こすぎ</v>
      </c>
      <c r="F17" s="324"/>
      <c r="G17" s="324"/>
      <c r="H17" s="324"/>
      <c r="I17" s="324"/>
      <c r="J17" s="324" t="str">
        <f>IF(入力!K24="","",入力!K24)</f>
        <v>しゅうんたろう</v>
      </c>
      <c r="K17" s="324"/>
      <c r="L17" s="324"/>
      <c r="M17" s="324"/>
      <c r="N17" s="325"/>
      <c r="O17" s="320">
        <f>IF(入力!P24="","",入力!P24)</f>
        <v>3</v>
      </c>
      <c r="P17" s="320"/>
      <c r="Q17" s="318">
        <f>IF(入力!R24="","",入力!R24)</f>
        <v>163</v>
      </c>
      <c r="R17" s="110"/>
      <c r="S17" s="326" t="str">
        <f>IF(入力!T24="","",入力!T24)</f>
        <v>○</v>
      </c>
      <c r="T17" s="327"/>
      <c r="U17" s="208">
        <v>8</v>
      </c>
      <c r="V17" s="209"/>
      <c r="W17" s="320">
        <f>IF(入力!X24="","",入力!X24)</f>
        <v>10</v>
      </c>
      <c r="X17" s="320"/>
      <c r="Y17" s="323" t="str">
        <f>IF(入力!Z24="","",入力!Z24)</f>
        <v>まつもと</v>
      </c>
      <c r="Z17" s="324"/>
      <c r="AA17" s="324"/>
      <c r="AB17" s="324"/>
      <c r="AC17" s="324"/>
      <c r="AD17" s="324" t="str">
        <f>IF(入力!AE24="","",入力!AE24)</f>
        <v>ひろき</v>
      </c>
      <c r="AE17" s="324"/>
      <c r="AF17" s="324"/>
      <c r="AG17" s="324"/>
      <c r="AH17" s="325"/>
      <c r="AI17" s="320">
        <f>IF(入力!AJ24="","",入力!AJ24)</f>
        <v>1</v>
      </c>
      <c r="AJ17" s="320"/>
      <c r="AK17" s="318">
        <f>IF(入力!AL24="","",入力!AL24)</f>
        <v>155</v>
      </c>
      <c r="AL17" s="110"/>
      <c r="AM17" s="326" t="str">
        <f>IF(入力!AN24="","",入力!AN24)</f>
        <v>○</v>
      </c>
      <c r="AN17" s="327"/>
    </row>
    <row r="18" spans="1:40" ht="37.5" customHeight="1" x14ac:dyDescent="0.15">
      <c r="A18" s="210"/>
      <c r="B18" s="211"/>
      <c r="C18" s="321"/>
      <c r="D18" s="321"/>
      <c r="E18" s="316" t="str">
        <f>IF(入力!F25="","",入力!F25)</f>
        <v>小杉</v>
      </c>
      <c r="F18" s="317"/>
      <c r="G18" s="317"/>
      <c r="H18" s="317"/>
      <c r="I18" s="317"/>
      <c r="J18" s="317" t="str">
        <f>IF(入力!K25="","",入力!K25)</f>
        <v>俊太郎</v>
      </c>
      <c r="K18" s="317"/>
      <c r="L18" s="317"/>
      <c r="M18" s="317"/>
      <c r="N18" s="322"/>
      <c r="O18" s="321"/>
      <c r="P18" s="321"/>
      <c r="Q18" s="97"/>
      <c r="R18" s="133"/>
      <c r="S18" s="332"/>
      <c r="T18" s="333"/>
      <c r="U18" s="210"/>
      <c r="V18" s="211"/>
      <c r="W18" s="321"/>
      <c r="X18" s="321"/>
      <c r="Y18" s="316" t="str">
        <f>IF(入力!Z25="","",入力!Z25)</f>
        <v>松本</v>
      </c>
      <c r="Z18" s="317"/>
      <c r="AA18" s="317"/>
      <c r="AB18" s="317"/>
      <c r="AC18" s="317"/>
      <c r="AD18" s="317" t="str">
        <f>IF(入力!AE25="","",入力!AE25)</f>
        <v>弘輝</v>
      </c>
      <c r="AE18" s="317"/>
      <c r="AF18" s="317"/>
      <c r="AG18" s="317"/>
      <c r="AH18" s="322"/>
      <c r="AI18" s="321"/>
      <c r="AJ18" s="321"/>
      <c r="AK18" s="97"/>
      <c r="AL18" s="133"/>
      <c r="AM18" s="332"/>
      <c r="AN18" s="333"/>
    </row>
    <row r="19" spans="1:40" ht="18.75" customHeight="1" x14ac:dyDescent="0.15">
      <c r="A19" s="198">
        <v>3</v>
      </c>
      <c r="B19" s="199"/>
      <c r="C19" s="320">
        <f>IF(入力!D26="","",入力!D26)</f>
        <v>4</v>
      </c>
      <c r="D19" s="320"/>
      <c r="E19" s="323" t="str">
        <f>IF(入力!F26="","",入力!F26)</f>
        <v>おちあい</v>
      </c>
      <c r="F19" s="324"/>
      <c r="G19" s="324"/>
      <c r="H19" s="324"/>
      <c r="I19" s="324"/>
      <c r="J19" s="324" t="str">
        <f>IF(入力!K26="","",入力!K26)</f>
        <v>いぶき</v>
      </c>
      <c r="K19" s="324"/>
      <c r="L19" s="324"/>
      <c r="M19" s="324"/>
      <c r="N19" s="325"/>
      <c r="O19" s="320">
        <f>IF(入力!P26="","",入力!P26)</f>
        <v>2</v>
      </c>
      <c r="P19" s="320"/>
      <c r="Q19" s="318">
        <f>IF(入力!R26="","",入力!R26)</f>
        <v>153</v>
      </c>
      <c r="R19" s="110"/>
      <c r="S19" s="326" t="str">
        <f>IF(入力!T26="","",入力!T26)</f>
        <v>○</v>
      </c>
      <c r="T19" s="327"/>
      <c r="U19" s="198">
        <v>9</v>
      </c>
      <c r="V19" s="199"/>
      <c r="W19" s="320">
        <f>IF(入力!X26="","",入力!X26)</f>
        <v>11</v>
      </c>
      <c r="X19" s="320"/>
      <c r="Y19" s="323" t="str">
        <f>IF(入力!Z26="","",入力!Z26)</f>
        <v>やまかわ</v>
      </c>
      <c r="Z19" s="324"/>
      <c r="AA19" s="324"/>
      <c r="AB19" s="324"/>
      <c r="AC19" s="324"/>
      <c r="AD19" s="324" t="str">
        <f>IF(入力!AE26="","",入力!AE26)</f>
        <v>はるく</v>
      </c>
      <c r="AE19" s="324"/>
      <c r="AF19" s="324"/>
      <c r="AG19" s="324"/>
      <c r="AH19" s="325"/>
      <c r="AI19" s="320">
        <f>IF(入力!AJ26="","",入力!AJ26)</f>
        <v>1</v>
      </c>
      <c r="AJ19" s="320"/>
      <c r="AK19" s="318">
        <f>IF(入力!AL26="","",入力!AL26)</f>
        <v>156</v>
      </c>
      <c r="AL19" s="110"/>
      <c r="AM19" s="326" t="str">
        <f>IF(入力!AN26="","",入力!AN26)</f>
        <v>○</v>
      </c>
      <c r="AN19" s="327"/>
    </row>
    <row r="20" spans="1:40" ht="37.5" customHeight="1" x14ac:dyDescent="0.15">
      <c r="A20" s="198"/>
      <c r="B20" s="199"/>
      <c r="C20" s="321"/>
      <c r="D20" s="321"/>
      <c r="E20" s="316" t="str">
        <f>IF(入力!F27="","",入力!F27)</f>
        <v>落合</v>
      </c>
      <c r="F20" s="317"/>
      <c r="G20" s="317"/>
      <c r="H20" s="317"/>
      <c r="I20" s="317"/>
      <c r="J20" s="317" t="str">
        <f>IF(入力!K27="","",入力!K27)</f>
        <v>息吹</v>
      </c>
      <c r="K20" s="317"/>
      <c r="L20" s="317"/>
      <c r="M20" s="317"/>
      <c r="N20" s="322"/>
      <c r="O20" s="321"/>
      <c r="P20" s="321"/>
      <c r="Q20" s="97"/>
      <c r="R20" s="133"/>
      <c r="S20" s="332"/>
      <c r="T20" s="333"/>
      <c r="U20" s="198"/>
      <c r="V20" s="199"/>
      <c r="W20" s="321"/>
      <c r="X20" s="321"/>
      <c r="Y20" s="316" t="str">
        <f>IF(入力!Z27="","",入力!Z27)</f>
        <v>山川</v>
      </c>
      <c r="Z20" s="317"/>
      <c r="AA20" s="317"/>
      <c r="AB20" s="317"/>
      <c r="AC20" s="317"/>
      <c r="AD20" s="317" t="str">
        <f>IF(入力!AE27="","",入力!AE27)</f>
        <v>暖空</v>
      </c>
      <c r="AE20" s="317"/>
      <c r="AF20" s="317"/>
      <c r="AG20" s="317"/>
      <c r="AH20" s="322"/>
      <c r="AI20" s="321"/>
      <c r="AJ20" s="321"/>
      <c r="AK20" s="97"/>
      <c r="AL20" s="133"/>
      <c r="AM20" s="332"/>
      <c r="AN20" s="333"/>
    </row>
    <row r="21" spans="1:40" ht="18.75" customHeight="1" x14ac:dyDescent="0.15">
      <c r="A21" s="208">
        <v>4</v>
      </c>
      <c r="B21" s="209"/>
      <c r="C21" s="320">
        <f>IF(入力!D28="","",入力!D28)</f>
        <v>5</v>
      </c>
      <c r="D21" s="320"/>
      <c r="E21" s="323" t="str">
        <f>IF(入力!F28="","",入力!F28)</f>
        <v>せいた</v>
      </c>
      <c r="F21" s="324"/>
      <c r="G21" s="324"/>
      <c r="H21" s="324"/>
      <c r="I21" s="324"/>
      <c r="J21" s="324" t="str">
        <f>IF(入力!K28="","",入力!K28)</f>
        <v>らいと</v>
      </c>
      <c r="K21" s="324"/>
      <c r="L21" s="324"/>
      <c r="M21" s="324"/>
      <c r="N21" s="325"/>
      <c r="O21" s="320">
        <f>IF(入力!P28="","",入力!P28)</f>
        <v>2</v>
      </c>
      <c r="P21" s="320"/>
      <c r="Q21" s="318">
        <f>IF(入力!R28="","",入力!R28)</f>
        <v>161</v>
      </c>
      <c r="R21" s="110"/>
      <c r="S21" s="326" t="str">
        <f>IF(入力!T28="","",入力!T28)</f>
        <v>○</v>
      </c>
      <c r="T21" s="327"/>
      <c r="U21" s="208">
        <v>10</v>
      </c>
      <c r="V21" s="209"/>
      <c r="W21" s="320">
        <f>IF(入力!X28="","",入力!X28)</f>
        <v>12</v>
      </c>
      <c r="X21" s="320"/>
      <c r="Y21" s="323" t="str">
        <f>IF(入力!Z28="","",入力!Z28)</f>
        <v>はしもと</v>
      </c>
      <c r="Z21" s="324"/>
      <c r="AA21" s="324"/>
      <c r="AB21" s="324"/>
      <c r="AC21" s="324"/>
      <c r="AD21" s="324" t="str">
        <f>IF(入力!AE28="","",入力!AE28)</f>
        <v>なおはる</v>
      </c>
      <c r="AE21" s="324"/>
      <c r="AF21" s="324"/>
      <c r="AG21" s="324"/>
      <c r="AH21" s="325"/>
      <c r="AI21" s="320">
        <f>IF(入力!AJ28="","",入力!AJ28)</f>
        <v>1</v>
      </c>
      <c r="AJ21" s="320"/>
      <c r="AK21" s="318">
        <f>IF(入力!AL28="","",入力!AL28)</f>
        <v>153</v>
      </c>
      <c r="AL21" s="110"/>
      <c r="AM21" s="326" t="str">
        <f>IF(入力!AN28="","",入力!AN28)</f>
        <v>○</v>
      </c>
      <c r="AN21" s="327"/>
    </row>
    <row r="22" spans="1:40" ht="37.5" customHeight="1" x14ac:dyDescent="0.15">
      <c r="A22" s="210"/>
      <c r="B22" s="211"/>
      <c r="C22" s="321"/>
      <c r="D22" s="321"/>
      <c r="E22" s="316" t="str">
        <f>IF(入力!F29="","",入力!F29)</f>
        <v>清田</v>
      </c>
      <c r="F22" s="317"/>
      <c r="G22" s="317"/>
      <c r="H22" s="317"/>
      <c r="I22" s="317"/>
      <c r="J22" s="317" t="str">
        <f>IF(入力!K29="","",入力!K29)</f>
        <v>雷斗</v>
      </c>
      <c r="K22" s="317"/>
      <c r="L22" s="317"/>
      <c r="M22" s="317"/>
      <c r="N22" s="322"/>
      <c r="O22" s="321"/>
      <c r="P22" s="321"/>
      <c r="Q22" s="97"/>
      <c r="R22" s="133"/>
      <c r="S22" s="332"/>
      <c r="T22" s="333"/>
      <c r="U22" s="210"/>
      <c r="V22" s="211"/>
      <c r="W22" s="321"/>
      <c r="X22" s="321"/>
      <c r="Y22" s="316" t="str">
        <f>IF(入力!Z29="","",入力!Z29)</f>
        <v>橋本</v>
      </c>
      <c r="Z22" s="317"/>
      <c r="AA22" s="317"/>
      <c r="AB22" s="317"/>
      <c r="AC22" s="317"/>
      <c r="AD22" s="317" t="str">
        <f>IF(入力!AE29="","",入力!AE29)</f>
        <v>直晴</v>
      </c>
      <c r="AE22" s="317"/>
      <c r="AF22" s="317"/>
      <c r="AG22" s="317"/>
      <c r="AH22" s="322"/>
      <c r="AI22" s="321"/>
      <c r="AJ22" s="321"/>
      <c r="AK22" s="97"/>
      <c r="AL22" s="133"/>
      <c r="AM22" s="332"/>
      <c r="AN22" s="333"/>
    </row>
    <row r="23" spans="1:40" ht="18.75" customHeight="1" x14ac:dyDescent="0.15">
      <c r="A23" s="198">
        <v>5</v>
      </c>
      <c r="B23" s="199"/>
      <c r="C23" s="320">
        <f>IF(入力!D30="","",入力!D30)</f>
        <v>6</v>
      </c>
      <c r="D23" s="320"/>
      <c r="E23" s="323" t="str">
        <f>IF(入力!F30="","",入力!F30)</f>
        <v>よしむら</v>
      </c>
      <c r="F23" s="324"/>
      <c r="G23" s="324"/>
      <c r="H23" s="324"/>
      <c r="I23" s="324"/>
      <c r="J23" s="324" t="str">
        <f>IF(入力!K30="","",入力!K30)</f>
        <v>こうき</v>
      </c>
      <c r="K23" s="324"/>
      <c r="L23" s="324"/>
      <c r="M23" s="324"/>
      <c r="N23" s="325"/>
      <c r="O23" s="320">
        <f>IF(入力!P30="","",入力!P30)</f>
        <v>2</v>
      </c>
      <c r="P23" s="320"/>
      <c r="Q23" s="318">
        <f>IF(入力!R30="","",入力!R30)</f>
        <v>167</v>
      </c>
      <c r="R23" s="110"/>
      <c r="S23" s="326" t="str">
        <f>IF(入力!T30="","",入力!T30)</f>
        <v>○</v>
      </c>
      <c r="T23" s="327"/>
      <c r="U23" s="227">
        <v>11</v>
      </c>
      <c r="V23" s="228"/>
      <c r="W23" s="320">
        <f>IF(入力!X30="","",入力!X30)</f>
        <v>13</v>
      </c>
      <c r="X23" s="320"/>
      <c r="Y23" s="323" t="str">
        <f>IF(入力!Z30="","",入力!Z30)</f>
        <v>いしい</v>
      </c>
      <c r="Z23" s="324"/>
      <c r="AA23" s="324"/>
      <c r="AB23" s="324"/>
      <c r="AC23" s="324"/>
      <c r="AD23" s="324" t="str">
        <f>IF(入力!AE30="","",入力!AE30)</f>
        <v>しょうたろう</v>
      </c>
      <c r="AE23" s="324"/>
      <c r="AF23" s="324"/>
      <c r="AG23" s="324"/>
      <c r="AH23" s="325"/>
      <c r="AI23" s="320">
        <f>IF(入力!AJ30="","",入力!AJ30)</f>
        <v>3</v>
      </c>
      <c r="AJ23" s="320"/>
      <c r="AK23" s="318">
        <f>IF(入力!AL30="","",入力!AL30)</f>
        <v>196</v>
      </c>
      <c r="AL23" s="110"/>
      <c r="AM23" s="326" t="str">
        <f>IF(入力!AN30="","",入力!AN30)</f>
        <v>○</v>
      </c>
      <c r="AN23" s="327"/>
    </row>
    <row r="24" spans="1:40" ht="37.5" customHeight="1" x14ac:dyDescent="0.15">
      <c r="A24" s="198"/>
      <c r="B24" s="199"/>
      <c r="C24" s="321"/>
      <c r="D24" s="321"/>
      <c r="E24" s="316" t="str">
        <f>IF(入力!F31="","",入力!F31)</f>
        <v>吉村</v>
      </c>
      <c r="F24" s="317"/>
      <c r="G24" s="317"/>
      <c r="H24" s="317"/>
      <c r="I24" s="317"/>
      <c r="J24" s="317" t="str">
        <f>IF(入力!K31="","",入力!K31)</f>
        <v>晃毅</v>
      </c>
      <c r="K24" s="317"/>
      <c r="L24" s="317"/>
      <c r="M24" s="317"/>
      <c r="N24" s="322"/>
      <c r="O24" s="321"/>
      <c r="P24" s="321"/>
      <c r="Q24" s="97"/>
      <c r="R24" s="133"/>
      <c r="S24" s="332"/>
      <c r="T24" s="333"/>
      <c r="U24" s="227"/>
      <c r="V24" s="228"/>
      <c r="W24" s="321"/>
      <c r="X24" s="321"/>
      <c r="Y24" s="316" t="str">
        <f>IF(入力!Z31="","",入力!Z31)</f>
        <v>石井</v>
      </c>
      <c r="Z24" s="317"/>
      <c r="AA24" s="317"/>
      <c r="AB24" s="317"/>
      <c r="AC24" s="317"/>
      <c r="AD24" s="317" t="str">
        <f>IF(入力!AE31="","",入力!AE31)</f>
        <v>章太郎</v>
      </c>
      <c r="AE24" s="317"/>
      <c r="AF24" s="317"/>
      <c r="AG24" s="317"/>
      <c r="AH24" s="322"/>
      <c r="AI24" s="321"/>
      <c r="AJ24" s="321"/>
      <c r="AK24" s="97"/>
      <c r="AL24" s="133"/>
      <c r="AM24" s="332"/>
      <c r="AN24" s="333"/>
    </row>
    <row r="25" spans="1:40" ht="18.75" customHeight="1" x14ac:dyDescent="0.15">
      <c r="A25" s="208">
        <v>6</v>
      </c>
      <c r="B25" s="209"/>
      <c r="C25" s="320">
        <f>IF(入力!D32="","",入力!D32)</f>
        <v>7</v>
      </c>
      <c r="D25" s="320"/>
      <c r="E25" s="323" t="str">
        <f>IF(入力!F32="","",入力!F32)</f>
        <v>もりわき</v>
      </c>
      <c r="F25" s="324"/>
      <c r="G25" s="324"/>
      <c r="H25" s="324"/>
      <c r="I25" s="324"/>
      <c r="J25" s="324" t="str">
        <f>IF(入力!K32="","",入力!K32)</f>
        <v>たける</v>
      </c>
      <c r="K25" s="324"/>
      <c r="L25" s="324"/>
      <c r="M25" s="324"/>
      <c r="N25" s="325"/>
      <c r="O25" s="320">
        <f>IF(入力!P32="","",入力!P32)</f>
        <v>1</v>
      </c>
      <c r="P25" s="320"/>
      <c r="Q25" s="318">
        <f>IF(入力!R32="","",入力!R32)</f>
        <v>160</v>
      </c>
      <c r="R25" s="110"/>
      <c r="S25" s="326" t="str">
        <f>IF(入力!T32="","",入力!T32)</f>
        <v>○</v>
      </c>
      <c r="T25" s="327"/>
      <c r="U25" s="227">
        <v>12</v>
      </c>
      <c r="V25" s="228"/>
      <c r="W25" s="320" t="str">
        <f>IF(入力!X32="","",入力!X32)</f>
        <v/>
      </c>
      <c r="X25" s="320"/>
      <c r="Y25" s="323" t="str">
        <f>IF(入力!Z32="","",入力!Z32)</f>
        <v/>
      </c>
      <c r="Z25" s="324"/>
      <c r="AA25" s="324"/>
      <c r="AB25" s="324"/>
      <c r="AC25" s="324"/>
      <c r="AD25" s="324" t="str">
        <f>IF(入力!AE32="","",入力!AE32)</f>
        <v/>
      </c>
      <c r="AE25" s="324"/>
      <c r="AF25" s="324"/>
      <c r="AG25" s="324"/>
      <c r="AH25" s="325"/>
      <c r="AI25" s="320" t="str">
        <f>IF(入力!AJ32="","",入力!AJ32)</f>
        <v/>
      </c>
      <c r="AJ25" s="320"/>
      <c r="AK25" s="318" t="str">
        <f>IF(入力!AL32="","",入力!AL32)</f>
        <v/>
      </c>
      <c r="AL25" s="110"/>
      <c r="AM25" s="326" t="str">
        <f>IF(入力!AN32="","",入力!AN32)</f>
        <v>○</v>
      </c>
      <c r="AN25" s="327"/>
    </row>
    <row r="26" spans="1:40" ht="37.5" customHeight="1" thickBot="1" x14ac:dyDescent="0.2">
      <c r="A26" s="229"/>
      <c r="B26" s="230"/>
      <c r="C26" s="335"/>
      <c r="D26" s="335"/>
      <c r="E26" s="334" t="str">
        <f>IF(入力!F33="","",入力!F33)</f>
        <v>森脇</v>
      </c>
      <c r="F26" s="330"/>
      <c r="G26" s="330"/>
      <c r="H26" s="330"/>
      <c r="I26" s="330"/>
      <c r="J26" s="330" t="str">
        <f>IF(入力!K33="","",入力!K33)</f>
        <v>彪翔</v>
      </c>
      <c r="K26" s="330"/>
      <c r="L26" s="330"/>
      <c r="M26" s="330"/>
      <c r="N26" s="331"/>
      <c r="O26" s="335"/>
      <c r="P26" s="335"/>
      <c r="Q26" s="319"/>
      <c r="R26" s="113"/>
      <c r="S26" s="328"/>
      <c r="T26" s="329"/>
      <c r="U26" s="237"/>
      <c r="V26" s="238"/>
      <c r="W26" s="335"/>
      <c r="X26" s="335"/>
      <c r="Y26" s="334" t="str">
        <f>IF(入力!Z33="","",入力!Z33)</f>
        <v/>
      </c>
      <c r="Z26" s="330"/>
      <c r="AA26" s="330"/>
      <c r="AB26" s="330"/>
      <c r="AC26" s="330"/>
      <c r="AD26" s="330" t="str">
        <f>IF(入力!AE33="","",入力!AE33)</f>
        <v/>
      </c>
      <c r="AE26" s="330"/>
      <c r="AF26" s="330"/>
      <c r="AG26" s="330"/>
      <c r="AH26" s="331"/>
      <c r="AI26" s="335"/>
      <c r="AJ26" s="335"/>
      <c r="AK26" s="319"/>
      <c r="AL26" s="113"/>
      <c r="AM26" s="328"/>
      <c r="AN26" s="329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9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96" t="s">
        <v>611</v>
      </c>
      <c r="B4" s="397"/>
      <c r="C4" s="397"/>
      <c r="D4" s="397"/>
      <c r="E4" s="397"/>
      <c r="F4" s="397"/>
      <c r="G4" s="398"/>
      <c r="H4" s="40" t="s">
        <v>612</v>
      </c>
      <c r="I4" s="40" t="s">
        <v>613</v>
      </c>
      <c r="J4" s="402" t="s">
        <v>614</v>
      </c>
      <c r="K4" s="397"/>
      <c r="L4" s="397"/>
      <c r="M4" s="397"/>
      <c r="N4" s="397"/>
      <c r="O4" s="397"/>
      <c r="P4" s="397"/>
      <c r="Q4" s="398"/>
    </row>
    <row r="5" spans="1:41" ht="72" customHeight="1" thickBot="1" x14ac:dyDescent="0.2">
      <c r="A5" s="399" t="str">
        <f>入力!$B$1</f>
        <v>令和元（２０１９）年度
神奈川県中学校バレーボール選手権大会参加申込書</v>
      </c>
      <c r="B5" s="400"/>
      <c r="C5" s="400"/>
      <c r="D5" s="400"/>
      <c r="E5" s="400"/>
      <c r="F5" s="400"/>
      <c r="G5" s="401"/>
      <c r="H5" s="28"/>
      <c r="I5" s="28" t="str">
        <f>IF(入力!AH16="","",入力!AH16)</f>
        <v/>
      </c>
      <c r="J5" s="403"/>
      <c r="K5" s="404"/>
      <c r="L5" s="404"/>
      <c r="M5" s="404"/>
      <c r="N5" s="404"/>
      <c r="O5" s="404"/>
      <c r="P5" s="404"/>
      <c r="Q5" s="405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6127</v>
      </c>
      <c r="B7" s="31" t="str">
        <f t="shared" ref="B7:C7" si="0">IF($A$8="","",IF($A$9="",B8,B8&amp;"・"&amp;B9))</f>
        <v>伊勢原市立中沢中学校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1143</v>
      </c>
      <c r="H7" s="31">
        <f t="shared" si="1"/>
        <v>0</v>
      </c>
      <c r="I7" s="31" t="str">
        <f t="shared" si="1"/>
        <v>伊勢原市下糟屋231-1</v>
      </c>
      <c r="J7" s="31">
        <f t="shared" si="1"/>
        <v>0</v>
      </c>
      <c r="K7" s="31" t="str">
        <f t="shared" si="1"/>
        <v>0463</v>
      </c>
      <c r="L7" s="31" t="str">
        <f t="shared" si="1"/>
        <v>94</v>
      </c>
      <c r="M7" s="31" t="str">
        <f t="shared" si="1"/>
        <v>5756</v>
      </c>
      <c r="N7" s="31" t="str">
        <f t="shared" si="1"/>
        <v>0463</v>
      </c>
      <c r="O7" s="31" t="str">
        <f t="shared" si="1"/>
        <v>95</v>
      </c>
      <c r="P7" s="31" t="str">
        <f t="shared" si="1"/>
        <v>9580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6127</v>
      </c>
      <c r="B8" s="32" t="str">
        <f>IF(入力!$F$3="","",入力!$F$3)</f>
        <v>伊勢原市立中沢中学校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1143</v>
      </c>
      <c r="H8" s="32"/>
      <c r="I8" s="32" t="str">
        <f>IF(入力!$L$5="","",入力!$L$5)</f>
        <v>伊勢原市下糟屋231-1</v>
      </c>
      <c r="J8" s="32"/>
      <c r="K8" s="42" t="str">
        <f>IF(入力!$AB$4="","",入力!$AB$4)</f>
        <v>0463</v>
      </c>
      <c r="L8" s="42" t="str">
        <f>IF(入力!$AG$4="","",入力!$AG$4)</f>
        <v>94</v>
      </c>
      <c r="M8" s="42" t="str">
        <f>IF(入力!$AL$4="","",入力!$AL$4)</f>
        <v>5756</v>
      </c>
      <c r="N8" s="42" t="str">
        <f>IF(入力!$AB$6="","",入力!$AB$6)</f>
        <v>0463</v>
      </c>
      <c r="O8" s="42" t="str">
        <f>IF(入力!$AG$6="","",入力!$AG$6)</f>
        <v>95</v>
      </c>
      <c r="P8" s="42" t="str">
        <f>IF(入力!$AL$6="","",入力!$AL$6)</f>
        <v>9580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5756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櫻井</v>
      </c>
      <c r="D16" s="32" t="str">
        <f>IF(入力!$K$13="","",入力!$K$13)</f>
        <v>英明</v>
      </c>
      <c r="E16" s="32" t="str">
        <f>IF(入力!$F$12="","",入力!$F$12)</f>
        <v>さくらい</v>
      </c>
      <c r="F16" s="32" t="str">
        <f>IF(入力!$K$12="","",入力!$K$12)</f>
        <v>ひであき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石井</v>
      </c>
      <c r="D17" s="32" t="str">
        <f>IF(入力!$AE$13="","",入力!$AE$13)</f>
        <v>英一</v>
      </c>
      <c r="E17" s="32" t="str">
        <f>IF(入力!$Z$12="","",入力!$Z$12)</f>
        <v>いしい</v>
      </c>
      <c r="F17" s="32" t="str">
        <f>IF(入力!$AE$12="","",入力!$AE$12)</f>
        <v>えいいち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小杉</v>
      </c>
      <c r="D24" s="32" t="str">
        <f>IF(入力!$AE$16="","",入力!$AE$16)</f>
        <v>俊太郎</v>
      </c>
      <c r="E24" s="32" t="str">
        <f>IF(入力!$Z$15="","",入力!$Z$15)</f>
        <v>こすぎ</v>
      </c>
      <c r="F24" s="32" t="str">
        <f>IF(入力!$AE$15="","",入力!$AE$15)</f>
        <v>しゅんたろう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石川</v>
      </c>
      <c r="D53" s="32" t="str">
        <f>IF(OR(L53&lt;&gt;"○",入力!K23=""),"",入力!K23)</f>
        <v>知樹</v>
      </c>
      <c r="E53" s="32" t="str">
        <f>IF(OR(L53&lt;&gt;"○",入力!F22=""),"",入力!F22)</f>
        <v>いしかわ</v>
      </c>
      <c r="F53" s="32" t="str">
        <f>IF(OR(L53&lt;&gt;"○",入力!K22=""),"",入力!K22)</f>
        <v>ともき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小杉</v>
      </c>
      <c r="D54" s="32" t="str">
        <f>IF(OR(L54&lt;&gt;"○",入力!K25=""),"",入力!K25)</f>
        <v>俊太郎</v>
      </c>
      <c r="E54" s="32" t="str">
        <f>IF(OR(L54&lt;&gt;"○",入力!F24=""),"",入力!F24)</f>
        <v>こすぎ</v>
      </c>
      <c r="F54" s="32" t="str">
        <f>IF(OR(L54&lt;&gt;"○",入力!K24=""),"",入力!K24)</f>
        <v>しゅうんたろう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4</v>
      </c>
      <c r="C55" s="32" t="str">
        <f>IF(OR(L55&lt;&gt;"○",入力!F27=""),"",入力!F27)</f>
        <v>落合</v>
      </c>
      <c r="D55" s="32" t="str">
        <f>IF(OR(L55&lt;&gt;"○",入力!K27=""),"",入力!K27)</f>
        <v>息吹</v>
      </c>
      <c r="E55" s="32" t="str">
        <f>IF(OR(L55&lt;&gt;"○",入力!F26=""),"",入力!F26)</f>
        <v>おちあい</v>
      </c>
      <c r="F55" s="32" t="str">
        <f>IF(OR(L55&lt;&gt;"○",入力!K26=""),"",入力!K26)</f>
        <v>いぶき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5</v>
      </c>
      <c r="C56" s="32" t="str">
        <f>IF(OR(L56&lt;&gt;"○",入力!F29=""),"",入力!F29)</f>
        <v>清田</v>
      </c>
      <c r="D56" s="32" t="str">
        <f>IF(OR(L56&lt;&gt;"○",入力!K29=""),"",入力!K29)</f>
        <v>雷斗</v>
      </c>
      <c r="E56" s="32" t="str">
        <f>IF(OR(L56&lt;&gt;"○",入力!F28=""),"",入力!F28)</f>
        <v>せいた</v>
      </c>
      <c r="F56" s="32" t="str">
        <f>IF(OR(L56&lt;&gt;"○",入力!K28=""),"",入力!K28)</f>
        <v>らいと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吉村</v>
      </c>
      <c r="D57" s="32" t="str">
        <f>IF(OR(L57&lt;&gt;"○",入力!K31=""),"",入力!K31)</f>
        <v>晃毅</v>
      </c>
      <c r="E57" s="32" t="str">
        <f>IF(OR(L57&lt;&gt;"○",入力!F30=""),"",入力!F30)</f>
        <v>よしむら</v>
      </c>
      <c r="F57" s="32" t="str">
        <f>IF(OR(L57&lt;&gt;"○",入力!K30=""),"",入力!K30)</f>
        <v>こうき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森脇</v>
      </c>
      <c r="D58" s="32" t="str">
        <f>IF(OR(L58&lt;&gt;"○",入力!K33=""),"",入力!K33)</f>
        <v>彪翔</v>
      </c>
      <c r="E58" s="32" t="str">
        <f>IF(OR(L58&lt;&gt;"○",入力!F32=""),"",入力!F32)</f>
        <v>もりわき</v>
      </c>
      <c r="F58" s="32" t="str">
        <f>IF(OR(L58&lt;&gt;"○",入力!K32=""),"",入力!K32)</f>
        <v>たける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9</v>
      </c>
      <c r="C59" s="32" t="str">
        <f>IF(OR(L59&lt;&gt;"○",入力!Z23=""),"",入力!Z23)</f>
        <v>田沢</v>
      </c>
      <c r="D59" s="32" t="str">
        <f>IF(OR(L59&lt;&gt;"○",入力!AE23=""),"",入力!AE23)</f>
        <v>颯隼</v>
      </c>
      <c r="E59" s="32" t="str">
        <f>IF(OR(L59&lt;&gt;"○",入力!Z22=""),"",入力!Z22)</f>
        <v>たざわ</v>
      </c>
      <c r="F59" s="32" t="str">
        <f>IF(OR(L59&lt;&gt;"○",入力!AE22=""),"",入力!AE22)</f>
        <v>りゅうと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10</v>
      </c>
      <c r="C60" s="32" t="str">
        <f>IF(OR(L60&lt;&gt;"○",入力!Z25=""),"",入力!Z25)</f>
        <v>松本</v>
      </c>
      <c r="D60" s="32" t="str">
        <f>IF(OR(L60&lt;&gt;"○",入力!AE25=""),"",入力!AE25)</f>
        <v>弘輝</v>
      </c>
      <c r="E60" s="32" t="str">
        <f>IF(OR(L60&lt;&gt;"○",入力!Z24=""),"",入力!Z24)</f>
        <v>まつもと</v>
      </c>
      <c r="F60" s="32" t="str">
        <f>IF(OR(L60&lt;&gt;"○",入力!AE24=""),"",入力!AE24)</f>
        <v>ひろき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11</v>
      </c>
      <c r="C61" s="32" t="str">
        <f>IF(OR(L61&lt;&gt;"○",入力!Z27=""),"",入力!Z27)</f>
        <v>山川</v>
      </c>
      <c r="D61" s="32" t="str">
        <f>IF(OR(L61&lt;&gt;"○",入力!AE27=""),"",入力!AE27)</f>
        <v>暖空</v>
      </c>
      <c r="E61" s="32" t="str">
        <f>IF(OR(L61&lt;&gt;"○",入力!Z26=""),"",入力!Z26)</f>
        <v>やまかわ</v>
      </c>
      <c r="F61" s="32" t="str">
        <f>IF(OR(L61&lt;&gt;"○",入力!AE26=""),"",入力!AE26)</f>
        <v>はるく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12</v>
      </c>
      <c r="C62" s="32" t="str">
        <f>IF(OR(L62&lt;&gt;"○",入力!Z29=""),"",入力!Z29)</f>
        <v>橋本</v>
      </c>
      <c r="D62" s="32" t="str">
        <f>IF(OR(L62&lt;&gt;"○",入力!AE29=""),"",入力!AE29)</f>
        <v>直晴</v>
      </c>
      <c r="E62" s="32" t="str">
        <f>IF(OR(L62&lt;&gt;"○",入力!Z28=""),"",入力!Z28)</f>
        <v>はしもと</v>
      </c>
      <c r="F62" s="32" t="str">
        <f>IF(OR(L62&lt;&gt;"○",入力!AE28=""),"",入力!AE28)</f>
        <v>なおはる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13</v>
      </c>
      <c r="C63" s="32" t="str">
        <f>IF(OR(L63&lt;&gt;"○",入力!Z31=""),"",入力!Z31)</f>
        <v>石井</v>
      </c>
      <c r="D63" s="32" t="str">
        <f>IF(OR(L63&lt;&gt;"○",入力!AE31=""),"",入力!AE31)</f>
        <v>章太郎</v>
      </c>
      <c r="E63" s="32" t="str">
        <f>IF(OR(L63&lt;&gt;"○",入力!Z30=""),"",入力!Z30)</f>
        <v>いしい</v>
      </c>
      <c r="F63" s="32" t="str">
        <f>IF(OR(L63&lt;&gt;"○",入力!AE30=""),"",入力!AE30)</f>
        <v>しょうたろう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196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2019-02-13T13:45:19Z</cp:lastPrinted>
  <dcterms:created xsi:type="dcterms:W3CDTF">2006-11-03T01:52:14Z</dcterms:created>
  <dcterms:modified xsi:type="dcterms:W3CDTF">2019-05-07T05:43:02Z</dcterms:modified>
</cp:coreProperties>
</file>