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30" windowWidth="20730" windowHeight="117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<sst xmlns="http://schemas.openxmlformats.org/spreadsheetml/2006/main" count="1430" uniqueCount="726">
  <si>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</si>
  <si>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</si>
  <si>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</si>
  <si>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</si>
  <si>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</si>
  <si>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</si>
  <si>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</si>
  <si>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</si>
  <si>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</si>
  <si>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</si>
  <si>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</si>
  <si>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</si>
  <si>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</si>
  <si>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</si>
  <si>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</si>
  <si>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</si>
  <si>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</si>
  <si>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</si>
  <si>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</si>
  <si>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</si>
  <si>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</si>
  <si>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</si>
  <si>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</si>
  <si>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</si>
  <si>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</si>
  <si>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</si>
  <si>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</si>
  <si>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</si>
  <si>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</si>
  <si>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</si>
  <si>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</si>
  <si>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</si>
  <si>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</si>
  <si>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</si>
  <si>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</si>
  <si>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</si>
  <si>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</si>
  <si>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</si>
  <si>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</si>
  <si>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</si>
  <si>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</si>
  <si>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</si>
  <si>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</si>
  <si>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</si>
  <si>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</si>
  <si>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</si>
  <si>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</si>
  <si>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</si>
  <si>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</si>
  <si>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</si>
  <si>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</si>
  <si>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</si>
  <si>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</si>
  <si>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</si>
  <si>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</si>
  <si>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</si>
  <si>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</si>
  <si>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</si>
  <si>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</si>
  <si>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</si>
  <si>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</si>
  <si>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</si>
  <si>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</si>
  <si>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</si>
  <si>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</si>
  <si>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</si>
  <si>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</si>
  <si>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</si>
  <si>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</si>
  <si>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</si>
  <si>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</si>
  <si>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</si>
  <si>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</si>
  <si>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</si>
  <si>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</si>
  <si>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</si>
  <si>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</si>
  <si>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</si>
  <si>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</si>
  <si>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</si>
  <si>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</si>
  <si>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</si>
  <si>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</si>
  <si>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</si>
  <si>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</si>
  <si>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</si>
  <si>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</si>
  <si>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</si>
  <si>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</si>
  <si>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</si>
  <si>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</si>
  <si>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</si>
  <si>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</si>
  <si>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</si>
  <si>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</si>
  <si>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</si>
  <si>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</si>
  <si>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</si>
  <si>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</si>
  <si>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</si>
  <si>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</si>
  <si>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</si>
  <si>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</si>
  <si>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</si>
  <si>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</si>
  <si>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</si>
  <si>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</si>
  <si>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</si>
  <si>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</si>
  <si>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</si>
  <si>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</si>
  <si>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</si>
  <si>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</si>
  <si>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</si>
  <si>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</si>
  <si>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</si>
  <si>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</si>
  <si>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</si>
  <si>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</si>
  <si>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</si>
  <si>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</si>
  <si>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</si>
  <si>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</si>
  <si>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</si>
  <si>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</si>
  <si>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</si>
  <si>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</si>
  <si>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</si>
  <si>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</si>
  <si>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</si>
  <si>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</si>
  <si>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</si>
  <si>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</si>
  <si>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</si>
  <si>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</si>
  <si>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</si>
  <si>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</si>
  <si>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</si>
  <si>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</si>
  <si>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</si>
  <si>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</si>
  <si>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</si>
  <si>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</si>
  <si>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</si>
  <si>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</si>
  <si>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</si>
  <si>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</si>
  <si>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</si>
  <si>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</si>
  <si>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</si>
  <si>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</si>
  <si>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</si>
  <si>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</si>
  <si>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</si>
  <si>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</si>
  <si>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</si>
  <si>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</si>
  <si>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</si>
  <si>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</si>
  <si>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</si>
  <si>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</si>
  <si>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</si>
  <si>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</si>
  <si>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</si>
  <si>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</si>
  <si>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</si>
  <si>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</si>
  <si>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</si>
  <si>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</si>
  <si>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</si>
  <si>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</si>
  <si>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</si>
  <si>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</si>
  <si>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</si>
  <si>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</si>
  <si>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</si>
  <si>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</si>
  <si>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</si>
  <si>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</si>
  <si>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</si>
  <si>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</si>
  <si>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</si>
  <si>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</si>
  <si>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</si>
  <si>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</si>
  <si>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</si>
  <si>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</si>
  <si>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</si>
  <si>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</si>
  <si>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</si>
  <si>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</si>
  <si>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</si>
  <si>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</si>
  <si>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</si>
  <si>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</si>
  <si>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</si>
  <si>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</si>
  <si>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</si>
  <si>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</si>
  <si>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</si>
  <si>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</si>
  <si>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</si>
  <si>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</si>
  <si>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</si>
  <si>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</si>
  <si>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</si>
  <si>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</si>
  <si>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</si>
  <si>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</si>
  <si>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</si>
  <si>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</si>
  <si>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</si>
  <si>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</si>
  <si>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</si>
  <si>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</si>
  <si>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</si>
  <si>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</si>
  <si>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</si>
  <si>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</si>
  <si>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</si>
  <si>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</si>
  <si>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</si>
  <si>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</si>
  <si>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</si>
  <si>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</si>
  <si>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</si>
  <si>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</si>
  <si>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</si>
  <si>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</si>
  <si>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</si>
  <si>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</si>
  <si>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</si>
  <si>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</si>
  <si>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</si>
  <si>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</si>
  <si>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</si>
  <si>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</si>
  <si>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</si>
  <si>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</si>
  <si>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</si>
  <si>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</si>
  <si>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</si>
  <si>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</si>
  <si>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</si>
  <si>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</si>
  <si>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</si>
  <si>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</si>
  <si>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</si>
  <si>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</si>
  <si>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</si>
  <si>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</si>
  <si>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</si>
  <si>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</si>
  <si>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</si>
  <si>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</si>
  <si>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</si>
  <si>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</si>
  <si>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</si>
  <si>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</si>
  <si>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</si>
  <si>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</si>
  <si>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</si>
  <si>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</si>
  <si>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</si>
  <si>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</si>
  <si>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</si>
  <si>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</si>
  <si>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</si>
  <si>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</si>
  <si>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</si>
  <si>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</si>
  <si>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</si>
  <si>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</si>
  <si>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</si>
  <si>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</si>
  <si>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</si>
  <si>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</si>
  <si>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</si>
  <si>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</si>
  <si>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</si>
  <si>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</si>
  <si>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</si>
  <si>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</si>
  <si>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</si>
  <si>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</si>
  <si>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</si>
  <si>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</si>
  <si>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</si>
  <si>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</si>
  <si>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</si>
  <si>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</si>
  <si>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</si>
  <si>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</si>
  <si>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</si>
  <si>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</si>
  <si>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</si>
  <si>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</si>
  <si>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</si>
  <si>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</si>
  <si>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</si>
  <si>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</si>
  <si>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</si>
  <si>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</si>
  <si>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</si>
  <si>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</si>
  <si>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</si>
  <si>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</si>
  <si>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</si>
  <si>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</si>
  <si>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</si>
  <si>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</si>
  <si>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</si>
  <si>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</si>
  <si>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</si>
  <si>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</si>
  <si>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</si>
  <si>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</si>
  <si>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</si>
  <si>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</si>
  <si>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</si>
  <si>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</si>
  <si>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</si>
  <si>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</si>
  <si>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</si>
  <si>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</si>
  <si>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</si>
  <si>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</si>
  <si>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</si>
  <si>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</si>
  <si>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</si>
  <si>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</si>
  <si>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</si>
  <si>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</si>
  <si>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</si>
  <si>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</si>
  <si>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</si>
  <si>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</si>
  <si>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</si>
  <si>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</si>
  <si>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</si>
  <si>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</si>
  <si>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</si>
  <si>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</si>
  <si>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</si>
  <si>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</si>
  <si>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</si>
  <si>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</si>
  <si>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</si>
  <si>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</si>
  <si>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</si>
  <si>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</si>
  <si>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</si>
  <si>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</si>
  <si>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</si>
  <si>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</si>
  <si>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</si>
  <si>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</si>
  <si>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</si>
  <si>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</si>
  <si>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</si>
  <si>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</si>
  <si>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</si>
  <si>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</si>
  <si>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</si>
  <si>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</si>
  <si>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</si>
  <si>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</si>
  <si>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</si>
  <si>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</si>
  <si>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</si>
  <si>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</si>
  <si>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</si>
  <si>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</si>
  <si>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</si>
  <si>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</si>
  <si>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</si>
  <si>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</si>
  <si>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</si>
  <si>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</si>
  <si>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</si>
  <si>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</si>
  <si>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</si>
  <si>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</si>
  <si>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</si>
  <si>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</si>
  <si>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</si>
  <si>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</si>
  <si>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</si>
  <si>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</si>
  <si>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</si>
  <si>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</si>
  <si>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</si>
  <si>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</si>
  <si>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</si>
  <si>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</si>
  <si>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</si>
  <si>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</si>
  <si>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</si>
  <si>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</si>
  <si>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</si>
  <si>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</si>
  <si>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</si>
  <si>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</si>
  <si>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</si>
  <si>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</si>
  <si>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</si>
  <si>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</si>
  <si>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</si>
  <si>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</si>
  <si>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</si>
  <si>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</si>
  <si>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</si>
  <si>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</si>
  <si>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</si>
  <si>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</si>
  <si>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</si>
  <si>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</si>
  <si>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</si>
  <si>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</si>
  <si>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</si>
  <si>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</si>
  <si>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</si>
  <si>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</si>
  <si>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</si>
  <si>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</si>
  <si>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</si>
  <si>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</si>
  <si>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</si>
  <si>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</si>
  <si>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</si>
  <si>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</si>
  <si>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</si>
  <si>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</si>
  <si>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</si>
  <si>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</si>
  <si>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</si>
  <si>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</si>
  <si>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</si>
  <si>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</si>
  <si>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</si>
  <si>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</si>
  <si>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</si>
  <si>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</si>
  <si>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</si>
  <si>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</si>
  <si>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</si>
  <si>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</si>
  <si>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</si>
  <si>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</si>
  <si>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</si>
  <si>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</si>
  <si>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</si>
  <si>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</si>
  <si>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</si>
  <si>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</si>
  <si>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</si>
  <si>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</si>
  <si>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</si>
  <si>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</si>
  <si>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</si>
  <si>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</si>
  <si>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</si>
  <si>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</si>
  <si>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</si>
  <si>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</si>
  <si>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</si>
  <si>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</si>
  <si>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</si>
  <si>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</si>
  <si>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</si>
  <si>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</si>
  <si>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</si>
  <si>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</si>
  <si>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</si>
  <si>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</si>
  <si>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</si>
  <si>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</si>
  <si>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</si>
  <si>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</si>
  <si>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</si>
  <si>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</si>
  <si>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</si>
  <si>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</si>
  <si>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</si>
  <si>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</si>
  <si>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</si>
  <si>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</si>
  <si>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</si>
  <si>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</si>
  <si>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</si>
  <si>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</si>
  <si>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</si>
  <si>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</si>
  <si>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</si>
  <si>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</si>
  <si>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</si>
  <si>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</si>
  <si>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</si>
  <si>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</si>
  <si>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</si>
  <si>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</si>
  <si>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</si>
  <si>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</si>
  <si>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</si>
  <si>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</si>
  <si>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</si>
  <si>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</si>
  <si>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</si>
  <si>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</si>
  <si>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</si>
  <si>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</si>
  <si>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</si>
  <si>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</si>
  <si>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</si>
  <si>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</si>
  <si>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</si>
  <si>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</si>
  <si>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</si>
  <si>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</si>
  <si>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</si>
  <si>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</si>
  <si>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</si>
  <si>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</si>
  <si>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</si>
  <si>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</si>
  <si>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</si>
  <si>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</si>
  <si>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</si>
  <si>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</si>
  <si>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</si>
  <si>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</si>
  <si>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</si>
  <si>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</si>
  <si>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</si>
  <si>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</si>
  <si>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</si>
  <si>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</si>
  <si>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</si>
  <si>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</si>
  <si>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</si>
  <si>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</si>
  <si>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</si>
  <si>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</si>
  <si>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</si>
  <si>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</si>
  <si>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</si>
  <si>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</si>
  <si>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</si>
  <si>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</si>
  <si>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</si>
  <si>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</si>
  <si>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</si>
  <si>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</si>
  <si>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</si>
  <si>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</si>
  <si>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</si>
  <si>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</si>
  <si>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</si>
  <si>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</si>
  <si>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</si>
  <si>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</si>
  <si>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</si>
  <si>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</si>
  <si>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</si>
  <si>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</si>
  <si>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</si>
  <si>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</si>
  <si>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</si>
  <si>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</si>
  <si>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</si>
  <si>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</si>
  <si>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</si>
  <si>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</si>
  <si>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</si>
  <si>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</si>
  <si>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</si>
  <si>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</si>
  <si>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</si>
  <si>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</si>
  <si>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</si>
  <si>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</si>
  <si>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</si>
  <si>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</si>
  <si>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</si>
  <si>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</si>
  <si>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</si>
  <si>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</si>
  <si>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</si>
  <si>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</si>
  <si>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</si>
  <si>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</si>
  <si>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</si>
  <si>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</si>
  <si>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</si>
  <si>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</si>
  <si>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</si>
  <si>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</si>
  <si>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</si>
  <si>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</si>
  <si>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</si>
  <si>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</si>
  <si>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</si>
  <si>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</si>
  <si>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</si>
  <si>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</si>
  <si>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</si>
  <si>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</si>
  <si>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</si>
  <si>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</si>
  <si>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</si>
  <si>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</si>
  <si>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</si>
  <si>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</si>
  <si>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</si>
  <si>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</si>
  <si>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</si>
  <si>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</si>
  <si>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</si>
  <si>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</si>
  <si>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</si>
  <si>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</si>
  <si>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</si>
  <si>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</si>
  <si>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</si>
  <si>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</si>
  <si>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</si>
  <si>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</si>
  <si>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</si>
  <si>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</si>
  <si>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</si>
  <si>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</si>
  <si>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</si>
  <si>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</si>
  <si>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</si>
  <si>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</si>
  <si>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</si>
  <si>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</si>
  <si>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</si>
  <si>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</si>
  <si>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</si>
  <si>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</si>
  <si>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</si>
  <si>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</si>
  <si>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</si>
  <si>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</si>
  <si>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</si>
  <si>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</si>
  <si>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</si>
  <si>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</si>
  <si>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</si>
  <si>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</si>
  <si>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</si>
  <si>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</si>
  <si>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</si>
  <si>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</si>
  <si>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</si>
  <si>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</si>
  <si>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</si>
  <si>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</si>
  <si>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</si>
  <si>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</si>
  <si>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</si>
  <si>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</si>
  <si>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</si>
  <si>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</si>
  <si>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</si>
  <si>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</si>
  <si>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</si>
  <si>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</si>
  <si>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</si>
  <si>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</si>
  <si>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</si>
  <si>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</si>
  <si>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</si>
  <si>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</si>
  <si>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</si>
  <si>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</si>
  <si>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</si>
  <si>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</si>
  <si>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</si>
  <si>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</si>
  <si>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せきの</t>
  </si>
  <si>
    <t>りゅうき</t>
  </si>
  <si>
    <t>関野</t>
    <rPh sb="0" eb="2">
      <t>セキノ</t>
    </rPh>
    <phoneticPr fontId="2"/>
  </si>
  <si>
    <t>竜希</t>
    <rPh sb="0" eb="1">
      <t>リュウ</t>
    </rPh>
    <phoneticPr fontId="2"/>
  </si>
  <si>
    <t>たなか</t>
  </si>
  <si>
    <t>かいと</t>
  </si>
  <si>
    <t>田中</t>
    <rPh sb="0" eb="2">
      <t>タナカ</t>
    </rPh>
    <phoneticPr fontId="2"/>
  </si>
  <si>
    <t>快門</t>
    <rPh sb="0" eb="1">
      <t>カイ</t>
    </rPh>
    <rPh sb="1" eb="2">
      <t>モン</t>
    </rPh>
    <phoneticPr fontId="2"/>
  </si>
  <si>
    <t>重田</t>
    <rPh sb="0" eb="2">
      <t>シゲタ</t>
    </rPh>
    <phoneticPr fontId="2"/>
  </si>
  <si>
    <t>颯汰</t>
    <rPh sb="0" eb="1">
      <t>ソウ</t>
    </rPh>
    <phoneticPr fontId="2"/>
  </si>
  <si>
    <t>しげた</t>
    <phoneticPr fontId="2"/>
  </si>
  <si>
    <t>そうた</t>
    <phoneticPr fontId="2"/>
  </si>
  <si>
    <t>こみや</t>
    <phoneticPr fontId="2"/>
  </si>
  <si>
    <t>ひろあき</t>
    <phoneticPr fontId="2"/>
  </si>
  <si>
    <t>古宮</t>
    <rPh sb="0" eb="2">
      <t>コミヤ</t>
    </rPh>
    <phoneticPr fontId="2"/>
  </si>
  <si>
    <t>宏晃</t>
    <rPh sb="0" eb="1">
      <t>ヒロシ</t>
    </rPh>
    <phoneticPr fontId="2"/>
  </si>
  <si>
    <t>しょうじ</t>
  </si>
  <si>
    <t>こうせい</t>
  </si>
  <si>
    <t>莊司</t>
    <rPh sb="0" eb="1">
      <t>ソウ</t>
    </rPh>
    <rPh sb="1" eb="2">
      <t>シ</t>
    </rPh>
    <phoneticPr fontId="2"/>
  </si>
  <si>
    <t>幸星</t>
    <rPh sb="0" eb="1">
      <t>シアワ</t>
    </rPh>
    <rPh sb="1" eb="2">
      <t>ホシ</t>
    </rPh>
    <phoneticPr fontId="2"/>
  </si>
  <si>
    <t>持田</t>
    <rPh sb="0" eb="2">
      <t>モチダ</t>
    </rPh>
    <phoneticPr fontId="2"/>
  </si>
  <si>
    <t>幸龍</t>
    <rPh sb="0" eb="1">
      <t>シアワ</t>
    </rPh>
    <rPh sb="1" eb="2">
      <t>リュウ</t>
    </rPh>
    <phoneticPr fontId="2"/>
  </si>
  <si>
    <t>もちだ</t>
    <phoneticPr fontId="2"/>
  </si>
  <si>
    <t>こうりゅう</t>
    <phoneticPr fontId="2"/>
  </si>
  <si>
    <t>大久保</t>
    <rPh sb="0" eb="3">
      <t>オオクボ</t>
    </rPh>
    <phoneticPr fontId="2"/>
  </si>
  <si>
    <t>光壱郎</t>
    <rPh sb="0" eb="1">
      <t>ヒカ</t>
    </rPh>
    <rPh sb="1" eb="2">
      <t>イチ</t>
    </rPh>
    <rPh sb="2" eb="3">
      <t>ロウ</t>
    </rPh>
    <phoneticPr fontId="2"/>
  </si>
  <si>
    <t>おおくぼ</t>
    <phoneticPr fontId="2"/>
  </si>
  <si>
    <t>こういちろう</t>
    <phoneticPr fontId="2"/>
  </si>
  <si>
    <t>０４６５</t>
    <phoneticPr fontId="2"/>
  </si>
  <si>
    <t>０２２６</t>
    <phoneticPr fontId="2"/>
  </si>
  <si>
    <t>81</t>
    <phoneticPr fontId="2"/>
  </si>
  <si>
    <t>足柄上郡中井町比奈窪２９５</t>
    <rPh sb="0" eb="2">
      <t>アシガラ</t>
    </rPh>
    <rPh sb="2" eb="3">
      <t>ウエ</t>
    </rPh>
    <rPh sb="3" eb="4">
      <t>グン</t>
    </rPh>
    <rPh sb="4" eb="7">
      <t>ナカイマチ</t>
    </rPh>
    <rPh sb="7" eb="9">
      <t>ヒナ</t>
    </rPh>
    <rPh sb="9" eb="10">
      <t>クボ</t>
    </rPh>
    <phoneticPr fontId="2"/>
  </si>
  <si>
    <t>０４６５</t>
    <phoneticPr fontId="2"/>
  </si>
  <si>
    <t>０９９９</t>
    <phoneticPr fontId="2"/>
  </si>
  <si>
    <t>みたらい</t>
  </si>
  <si>
    <t>ゆうた</t>
  </si>
  <si>
    <t>御手洗</t>
    <rPh sb="0" eb="3">
      <t>ミタライ</t>
    </rPh>
    <phoneticPr fontId="2"/>
  </si>
  <si>
    <t>雄太</t>
    <rPh sb="0" eb="2">
      <t>ユウタ</t>
    </rPh>
    <phoneticPr fontId="2"/>
  </si>
  <si>
    <t>もとやま</t>
  </si>
  <si>
    <t>のりふみ</t>
  </si>
  <si>
    <t>本山</t>
    <rPh sb="0" eb="2">
      <t>モトヤマ</t>
    </rPh>
    <phoneticPr fontId="2"/>
  </si>
  <si>
    <t>典史</t>
    <rPh sb="0" eb="1">
      <t>テン</t>
    </rPh>
    <rPh sb="1" eb="2">
      <t>シ</t>
    </rPh>
    <phoneticPr fontId="2"/>
  </si>
  <si>
    <t>颯汰</t>
    <rPh sb="0" eb="2">
      <t>ソウタ</t>
    </rPh>
    <phoneticPr fontId="2"/>
  </si>
  <si>
    <t>259</t>
    <phoneticPr fontId="2"/>
  </si>
  <si>
    <t>0153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</si>
</sst>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Z19" sqref="Z19:AD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8115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県西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4" t="str">
        <f>IF(S2="","",VLOOKUP(S2,チーム番号!A2:E501,5,FALSE))</f>
        <v>中井町立中井中学校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02" t="s">
        <v>709</v>
      </c>
      <c r="AC4" s="103"/>
      <c r="AD4" s="103"/>
      <c r="AE4" s="103"/>
      <c r="AF4" s="4" t="s">
        <v>584</v>
      </c>
      <c r="AG4" s="103" t="s">
        <v>711</v>
      </c>
      <c r="AH4" s="103"/>
      <c r="AI4" s="103"/>
      <c r="AJ4" s="103"/>
      <c r="AK4" s="4" t="s">
        <v>584</v>
      </c>
      <c r="AL4" s="103" t="s">
        <v>710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712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724</v>
      </c>
      <c r="G6" s="122"/>
      <c r="H6" s="37" t="s">
        <v>586</v>
      </c>
      <c r="I6" s="123" t="s">
        <v>725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713</v>
      </c>
      <c r="AC6" s="86"/>
      <c r="AD6" s="86"/>
      <c r="AE6" s="86"/>
      <c r="AF6" s="38" t="s">
        <v>587</v>
      </c>
      <c r="AG6" s="86" t="s">
        <v>711</v>
      </c>
      <c r="AH6" s="86"/>
      <c r="AI6" s="86"/>
      <c r="AJ6" s="86"/>
      <c r="AK6" s="38" t="s">
        <v>587</v>
      </c>
      <c r="AL6" s="86" t="s">
        <v>714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715</v>
      </c>
      <c r="G12" s="148"/>
      <c r="H12" s="148"/>
      <c r="I12" s="148"/>
      <c r="J12" s="148"/>
      <c r="K12" s="148"/>
      <c r="L12" s="148" t="s">
        <v>716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719</v>
      </c>
      <c r="W12" s="152"/>
      <c r="X12" s="152"/>
      <c r="Y12" s="152"/>
      <c r="Z12" s="152"/>
      <c r="AA12" s="152"/>
      <c r="AB12" s="153" t="s">
        <v>720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717</v>
      </c>
      <c r="G13" s="134"/>
      <c r="H13" s="134"/>
      <c r="I13" s="134"/>
      <c r="J13" s="134"/>
      <c r="K13" s="134"/>
      <c r="L13" s="134" t="s">
        <v>718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721</v>
      </c>
      <c r="W13" s="140"/>
      <c r="X13" s="140"/>
      <c r="Y13" s="140"/>
      <c r="Z13" s="140"/>
      <c r="AA13" s="140"/>
      <c r="AB13" s="141" t="s">
        <v>722</v>
      </c>
      <c r="AC13" s="142"/>
      <c r="AD13" s="142"/>
      <c r="AE13" s="142"/>
      <c r="AF13" s="142"/>
      <c r="AG13" s="143"/>
      <c r="AH13" s="273" t="s">
        <v>578</v>
      </c>
      <c r="AI13" s="274"/>
      <c r="AJ13" s="75" t="s">
        <v>575</v>
      </c>
      <c r="AK13" s="75"/>
      <c r="AL13" s="75"/>
      <c r="AM13" s="75"/>
      <c r="AN13" s="274" t="s">
        <v>544</v>
      </c>
      <c r="AO13" s="275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691</v>
      </c>
      <c r="W14" s="170"/>
      <c r="X14" s="170"/>
      <c r="Y14" s="170"/>
      <c r="Z14" s="170"/>
      <c r="AA14" s="170"/>
      <c r="AB14" s="173" t="s">
        <v>692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689</v>
      </c>
      <c r="W15" s="161"/>
      <c r="X15" s="161"/>
      <c r="Y15" s="161"/>
      <c r="Z15" s="161"/>
      <c r="AA15" s="161"/>
      <c r="AB15" s="163" t="s">
        <v>723</v>
      </c>
      <c r="AC15" s="164"/>
      <c r="AD15" s="164"/>
      <c r="AE15" s="164"/>
      <c r="AF15" s="164"/>
      <c r="AG15" s="164"/>
      <c r="AH15" s="251">
        <v>2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76"/>
      <c r="T18" s="260" t="s">
        <v>16</v>
      </c>
      <c r="U18" s="261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76"/>
      <c r="AN18" s="260" t="s">
        <v>16</v>
      </c>
      <c r="AO18" s="261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3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3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691</v>
      </c>
      <c r="G20" s="202"/>
      <c r="H20" s="202"/>
      <c r="I20" s="202"/>
      <c r="J20" s="202"/>
      <c r="K20" s="202" t="s">
        <v>692</v>
      </c>
      <c r="L20" s="202"/>
      <c r="M20" s="202"/>
      <c r="N20" s="202"/>
      <c r="O20" s="203"/>
      <c r="P20" s="199">
        <v>2</v>
      </c>
      <c r="Q20" s="199"/>
      <c r="R20" s="204">
        <v>163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707</v>
      </c>
      <c r="AA20" s="202"/>
      <c r="AB20" s="202"/>
      <c r="AC20" s="202"/>
      <c r="AD20" s="202"/>
      <c r="AE20" s="202" t="s">
        <v>708</v>
      </c>
      <c r="AF20" s="202"/>
      <c r="AG20" s="202"/>
      <c r="AH20" s="202"/>
      <c r="AI20" s="203"/>
      <c r="AJ20" s="199">
        <v>2</v>
      </c>
      <c r="AK20" s="199"/>
      <c r="AL20" s="204">
        <v>162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689</v>
      </c>
      <c r="G21" s="217"/>
      <c r="H21" s="217"/>
      <c r="I21" s="217"/>
      <c r="J21" s="217"/>
      <c r="K21" s="217" t="s">
        <v>690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705</v>
      </c>
      <c r="AA21" s="217"/>
      <c r="AB21" s="217"/>
      <c r="AC21" s="217"/>
      <c r="AD21" s="217"/>
      <c r="AE21" s="217" t="s">
        <v>706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693</v>
      </c>
      <c r="G22" s="170"/>
      <c r="H22" s="170"/>
      <c r="I22" s="170"/>
      <c r="J22" s="170"/>
      <c r="K22" s="170" t="s">
        <v>694</v>
      </c>
      <c r="L22" s="170"/>
      <c r="M22" s="170"/>
      <c r="N22" s="170"/>
      <c r="O22" s="171"/>
      <c r="P22" s="211">
        <v>2</v>
      </c>
      <c r="Q22" s="211"/>
      <c r="R22" s="213">
        <v>165</v>
      </c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695</v>
      </c>
      <c r="G23" s="224"/>
      <c r="H23" s="224"/>
      <c r="I23" s="224"/>
      <c r="J23" s="224"/>
      <c r="K23" s="224" t="s">
        <v>696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681</v>
      </c>
      <c r="G24" s="170"/>
      <c r="H24" s="170"/>
      <c r="I24" s="170"/>
      <c r="J24" s="170"/>
      <c r="K24" s="170" t="s">
        <v>682</v>
      </c>
      <c r="L24" s="170"/>
      <c r="M24" s="170"/>
      <c r="N24" s="170"/>
      <c r="O24" s="171"/>
      <c r="P24" s="211">
        <v>2</v>
      </c>
      <c r="Q24" s="211"/>
      <c r="R24" s="213">
        <v>150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683</v>
      </c>
      <c r="G25" s="224"/>
      <c r="H25" s="224"/>
      <c r="I25" s="224"/>
      <c r="J25" s="224"/>
      <c r="K25" s="224" t="s">
        <v>684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697</v>
      </c>
      <c r="G26" s="170"/>
      <c r="H26" s="170"/>
      <c r="I26" s="170"/>
      <c r="J26" s="170"/>
      <c r="K26" s="170" t="s">
        <v>698</v>
      </c>
      <c r="L26" s="170"/>
      <c r="M26" s="170"/>
      <c r="N26" s="170"/>
      <c r="O26" s="171"/>
      <c r="P26" s="211">
        <v>2</v>
      </c>
      <c r="Q26" s="211"/>
      <c r="R26" s="213">
        <v>159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699</v>
      </c>
      <c r="G27" s="224"/>
      <c r="H27" s="224"/>
      <c r="I27" s="224"/>
      <c r="J27" s="224"/>
      <c r="K27" s="224" t="s">
        <v>700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685</v>
      </c>
      <c r="G28" s="170"/>
      <c r="H28" s="170"/>
      <c r="I28" s="170"/>
      <c r="J28" s="170"/>
      <c r="K28" s="170" t="s">
        <v>686</v>
      </c>
      <c r="L28" s="170"/>
      <c r="M28" s="170"/>
      <c r="N28" s="170"/>
      <c r="O28" s="171"/>
      <c r="P28" s="211">
        <v>2</v>
      </c>
      <c r="Q28" s="211"/>
      <c r="R28" s="213">
        <v>154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687</v>
      </c>
      <c r="G29" s="224"/>
      <c r="H29" s="224"/>
      <c r="I29" s="224"/>
      <c r="J29" s="224"/>
      <c r="K29" s="224" t="s">
        <v>688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703</v>
      </c>
      <c r="G30" s="170"/>
      <c r="H30" s="170"/>
      <c r="I30" s="170"/>
      <c r="J30" s="170"/>
      <c r="K30" s="170" t="s">
        <v>704</v>
      </c>
      <c r="L30" s="170"/>
      <c r="M30" s="170"/>
      <c r="N30" s="170"/>
      <c r="O30" s="171"/>
      <c r="P30" s="211">
        <v>2</v>
      </c>
      <c r="Q30" s="211"/>
      <c r="R30" s="213">
        <v>172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701</v>
      </c>
      <c r="G31" s="161"/>
      <c r="H31" s="161"/>
      <c r="I31" s="161"/>
      <c r="J31" s="161"/>
      <c r="K31" s="161" t="s">
        <v>702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40" t="s">
        <v>601</v>
      </c>
      <c r="W34" s="241"/>
      <c r="X34" s="241"/>
      <c r="Y34" s="241"/>
      <c r="Z34" s="242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2:43" ht="7.5" customHeight="1"/>
  </sheetData>
  <sheetProtection sheet="1" objects="1" scenarios="1"/>
  <mergeCells count="217">
    <mergeCell ref="F13:K13"/>
    <mergeCell ref="L13:Q13"/>
    <mergeCell ref="F12:K12"/>
    <mergeCell ref="L12:Q12"/>
    <mergeCell ref="V12:AA12"/>
    <mergeCell ref="V13:AA13"/>
    <mergeCell ref="AG34:AI34"/>
    <mergeCell ref="AJ34:AL34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J26:AK27"/>
    <mergeCell ref="AL24:AM25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B14:E14"/>
    <mergeCell ref="AH12:AO12"/>
    <mergeCell ref="B13:E13"/>
    <mergeCell ref="R13:U13"/>
    <mergeCell ref="AH13:AI13"/>
    <mergeCell ref="AJ13:AM13"/>
    <mergeCell ref="AN13:AO13"/>
    <mergeCell ref="F14:K14"/>
    <mergeCell ref="L14:Q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L5:AA6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2:E12"/>
    <mergeCell ref="AB12:AG12"/>
    <mergeCell ref="AB13:AG1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F25:J25"/>
    <mergeCell ref="K25:O25"/>
    <mergeCell ref="F24:J24"/>
    <mergeCell ref="K24:O24"/>
    <mergeCell ref="P24:Q25"/>
    <mergeCell ref="R24:S25"/>
    <mergeCell ref="R26:S27"/>
    <mergeCell ref="K28:O28"/>
    <mergeCell ref="F29:J29"/>
    <mergeCell ref="K29:O29"/>
    <mergeCell ref="F28:J28"/>
    <mergeCell ref="F27:J27"/>
    <mergeCell ref="K27:O27"/>
    <mergeCell ref="AN24:A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X30:Y31"/>
    <mergeCell ref="Z30:AD30"/>
    <mergeCell ref="B28:C29"/>
    <mergeCell ref="D28:E29"/>
    <mergeCell ref="AE30:AI30"/>
    <mergeCell ref="AJ30:AK31"/>
    <mergeCell ref="AL30:AM31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P26:Q27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Z29:AD29"/>
    <mergeCell ref="AE29:AI29"/>
    <mergeCell ref="T28:U29"/>
    <mergeCell ref="V28:W29"/>
    <mergeCell ref="X28:Y29"/>
    <mergeCell ref="Z28:AD28"/>
    <mergeCell ref="P28:Q29"/>
    <mergeCell ref="R28:S29"/>
    <mergeCell ref="AL26:AM27"/>
    <mergeCell ref="AN26:AO27"/>
    <mergeCell ref="F26:J26"/>
    <mergeCell ref="K26:O26"/>
    <mergeCell ref="AJ28:AK29"/>
    <mergeCell ref="AL28:AM2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8115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県西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中井町立中井中学校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みたらい</v>
      </c>
      <c r="F7" s="346"/>
      <c r="G7" s="346"/>
      <c r="H7" s="346"/>
      <c r="I7" s="346"/>
      <c r="J7" s="346"/>
      <c r="K7" s="346" t="str">
        <f>IF(入力!L12="","",入力!L12)</f>
        <v>ゆうた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もとやま</v>
      </c>
      <c r="V7" s="167"/>
      <c r="W7" s="167"/>
      <c r="X7" s="167"/>
      <c r="Y7" s="167"/>
      <c r="Z7" s="320"/>
      <c r="AA7" s="303" t="str">
        <f>IF(入力!AB12="","",入力!AB12)</f>
        <v>のりふみ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御手洗</v>
      </c>
      <c r="F8" s="334"/>
      <c r="G8" s="334"/>
      <c r="H8" s="334"/>
      <c r="I8" s="334"/>
      <c r="J8" s="334"/>
      <c r="K8" s="334" t="str">
        <f>IF(入力!L13="","",入力!L13)</f>
        <v>雄太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本山</v>
      </c>
      <c r="V8" s="337"/>
      <c r="W8" s="337"/>
      <c r="X8" s="337"/>
      <c r="Y8" s="337"/>
      <c r="Z8" s="338"/>
      <c r="AA8" s="339" t="str">
        <f>IF(入力!AB13="","",入力!AB13)</f>
        <v>典史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しげた</v>
      </c>
      <c r="V9" s="167"/>
      <c r="W9" s="167"/>
      <c r="X9" s="167"/>
      <c r="Y9" s="167"/>
      <c r="Z9" s="320"/>
      <c r="AA9" s="303" t="str">
        <f>IF(入力!AB14="","",入力!AB14)</f>
        <v>そうた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重田</v>
      </c>
      <c r="V10" s="306"/>
      <c r="W10" s="306"/>
      <c r="X10" s="306"/>
      <c r="Y10" s="306"/>
      <c r="Z10" s="309"/>
      <c r="AA10" s="305" t="str">
        <f>IF(入力!AB15="","",入力!AB15)</f>
        <v>颯汰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しげた</v>
      </c>
      <c r="F15" s="299"/>
      <c r="G15" s="299"/>
      <c r="H15" s="299"/>
      <c r="I15" s="299"/>
      <c r="J15" s="299" t="str">
        <f>IF(入力!K20="","",入力!K20)</f>
        <v>そうた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163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おおくぼ</v>
      </c>
      <c r="Z15" s="299"/>
      <c r="AA15" s="299"/>
      <c r="AB15" s="299"/>
      <c r="AC15" s="299"/>
      <c r="AD15" s="299" t="str">
        <f>IF(入力!AE20="","",入力!AE20)</f>
        <v>こういちろう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162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重田</v>
      </c>
      <c r="F16" s="314"/>
      <c r="G16" s="314"/>
      <c r="H16" s="314"/>
      <c r="I16" s="314"/>
      <c r="J16" s="314" t="str">
        <f>IF(入力!K21="","",入力!K21)</f>
        <v>颯汰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大久保</v>
      </c>
      <c r="Z16" s="314"/>
      <c r="AA16" s="314"/>
      <c r="AB16" s="314"/>
      <c r="AC16" s="314"/>
      <c r="AD16" s="314" t="str">
        <f>IF(入力!AE21="","",入力!AE21)</f>
        <v>光壱郎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こみや</v>
      </c>
      <c r="F17" s="285"/>
      <c r="G17" s="285"/>
      <c r="H17" s="285"/>
      <c r="I17" s="285"/>
      <c r="J17" s="285" t="str">
        <f>IF(入力!K22="","",入力!K22)</f>
        <v>ひろあき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165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 t="str">
        <f>IF(入力!X22="","",入力!X22)</f>
        <v/>
      </c>
      <c r="X17" s="281"/>
      <c r="Y17" s="284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1" t="str">
        <f>IF(入力!AJ22="","",入力!AJ22)</f>
        <v/>
      </c>
      <c r="AJ17" s="281"/>
      <c r="AK17" s="279" t="str">
        <f>IF(入力!AL22="","",入力!AL22)</f>
        <v/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古宮</v>
      </c>
      <c r="F18" s="278"/>
      <c r="G18" s="278"/>
      <c r="H18" s="278"/>
      <c r="I18" s="278"/>
      <c r="J18" s="278" t="str">
        <f>IF(入力!K23="","",入力!K23)</f>
        <v>宏晃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せきの</v>
      </c>
      <c r="F19" s="285"/>
      <c r="G19" s="285"/>
      <c r="H19" s="285"/>
      <c r="I19" s="285"/>
      <c r="J19" s="285" t="str">
        <f>IF(入力!K24="","",入力!K24)</f>
        <v>りゅうき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150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関野</v>
      </c>
      <c r="F20" s="278"/>
      <c r="G20" s="278"/>
      <c r="H20" s="278"/>
      <c r="I20" s="278"/>
      <c r="J20" s="278" t="str">
        <f>IF(入力!K25="","",入力!K25)</f>
        <v>竜希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しょうじ</v>
      </c>
      <c r="F21" s="285"/>
      <c r="G21" s="285"/>
      <c r="H21" s="285"/>
      <c r="I21" s="285"/>
      <c r="J21" s="285" t="str">
        <f>IF(入力!K26="","",入力!K26)</f>
        <v>こうせい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159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莊司</v>
      </c>
      <c r="F22" s="278"/>
      <c r="G22" s="278"/>
      <c r="H22" s="278"/>
      <c r="I22" s="278"/>
      <c r="J22" s="278" t="str">
        <f>IF(入力!K27="","",入力!K27)</f>
        <v>幸星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たなか</v>
      </c>
      <c r="F23" s="285"/>
      <c r="G23" s="285"/>
      <c r="H23" s="285"/>
      <c r="I23" s="285"/>
      <c r="J23" s="285" t="str">
        <f>IF(入力!K28="","",入力!K28)</f>
        <v>かいと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154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田中</v>
      </c>
      <c r="F24" s="278"/>
      <c r="G24" s="278"/>
      <c r="H24" s="278"/>
      <c r="I24" s="278"/>
      <c r="J24" s="278" t="str">
        <f>IF(入力!K29="","",入力!K29)</f>
        <v>快門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もちだ</v>
      </c>
      <c r="F25" s="285"/>
      <c r="G25" s="285"/>
      <c r="H25" s="285"/>
      <c r="I25" s="285"/>
      <c r="J25" s="285" t="str">
        <f>IF(入力!K30="","",入力!K30)</f>
        <v>こうりゅう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172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持田</v>
      </c>
      <c r="F26" s="291"/>
      <c r="G26" s="291"/>
      <c r="H26" s="291"/>
      <c r="I26" s="291"/>
      <c r="J26" s="291" t="str">
        <f>IF(入力!K31="","",入力!K31)</f>
        <v>幸龍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2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8115</v>
      </c>
      <c r="B7" s="45" t="str">
        <f t="shared" ref="B7:C7" si="0">IF($A$8="","",IF($A$9="",B8,B8&amp;"・"&amp;B9))</f>
        <v>中井町立中井中学校</v>
      </c>
      <c r="C7" s="45">
        <f t="shared" si="0"/>
        <v>0</v>
      </c>
      <c r="D7" s="45" t="str">
        <f>IF($A$8="","",IF(OR($A$9="",D8=D9),D8,D8&amp;"・"&amp;D9))</f>
        <v>県西</v>
      </c>
      <c r="E7" s="45">
        <f>IF($A$8="","",IF(OR($A$9="",E8=E9),E8,E8&amp;"・"&amp;E9))</f>
        <v>1</v>
      </c>
      <c r="F7" s="45" t="str">
        <f t="shared" ref="F7:S7" si="1">IF($A$8="","",F8)</f>
        <v>259</v>
      </c>
      <c r="G7" s="45" t="str">
        <f t="shared" si="1"/>
        <v>0153</v>
      </c>
      <c r="H7" s="45">
        <f t="shared" si="1"/>
        <v>0</v>
      </c>
      <c r="I7" s="45" t="str">
        <f t="shared" si="1"/>
        <v>足柄上郡中井町比奈窪２９５</v>
      </c>
      <c r="J7" s="45">
        <f t="shared" si="1"/>
        <v>0</v>
      </c>
      <c r="K7" s="45" t="str">
        <f t="shared" si="1"/>
        <v>０４６５</v>
      </c>
      <c r="L7" s="45" t="str">
        <f t="shared" si="1"/>
        <v>81</v>
      </c>
      <c r="M7" s="45" t="str">
        <f t="shared" si="1"/>
        <v>０２２６</v>
      </c>
      <c r="N7" s="45" t="str">
        <f t="shared" si="1"/>
        <v>０４６５</v>
      </c>
      <c r="O7" s="45" t="str">
        <f t="shared" si="1"/>
        <v>81</v>
      </c>
      <c r="P7" s="45" t="str">
        <f t="shared" si="1"/>
        <v>０９９９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8115</v>
      </c>
      <c r="B8" s="46" t="str">
        <f>IF(入力!$F$3="","",入力!$F$3)</f>
        <v>中井町立中井中学校</v>
      </c>
      <c r="C8" s="46"/>
      <c r="D8" s="46" t="str">
        <f>IF(入力!$Z$2="","",入力!$Z$2)</f>
        <v>県西</v>
      </c>
      <c r="E8" s="46">
        <f>IF(入力!$I$2="","",入力!$I$2)</f>
        <v>1</v>
      </c>
      <c r="F8" s="61" t="str">
        <f>IF(入力!$F$6="","",入力!$F$6)</f>
        <v>259</v>
      </c>
      <c r="G8" s="57" t="str">
        <f>IF(入力!$I$6="","",入力!$I$6)</f>
        <v>0153</v>
      </c>
      <c r="H8" s="46"/>
      <c r="I8" s="46" t="str">
        <f>IF(入力!$L$5="","",入力!$L$5)</f>
        <v>足柄上郡中井町比奈窪２９５</v>
      </c>
      <c r="J8" s="46"/>
      <c r="K8" s="57" t="str">
        <f>IF(入力!$AB$4="","",入力!$AB$4)</f>
        <v>０４６５</v>
      </c>
      <c r="L8" s="57" t="str">
        <f>IF(入力!$AG$4="","",入力!$AG$4)</f>
        <v>81</v>
      </c>
      <c r="M8" s="57" t="str">
        <f>IF(入力!$AL$4="","",入力!$AL$4)</f>
        <v>０２２６</v>
      </c>
      <c r="N8" s="57" t="str">
        <f>IF(入力!$AB$6="","",入力!$AB$6)</f>
        <v>０４６５</v>
      </c>
      <c r="O8" s="57" t="str">
        <f>IF(入力!$AG$6="","",入力!$AG$6)</f>
        <v>81</v>
      </c>
      <c r="P8" s="57" t="str">
        <f>IF(入力!$AL$6="","",入力!$AL$6)</f>
        <v>０９９９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０２２６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御手洗</v>
      </c>
      <c r="D16" s="46" t="str">
        <f>IF(入力!$L$13="","",入力!$L$13)</f>
        <v>雄太</v>
      </c>
      <c r="E16" s="46" t="str">
        <f>IF(入力!$F$12="","",入力!$F$12)</f>
        <v>みたらい</v>
      </c>
      <c r="F16" s="46" t="str">
        <f>IF(入力!$L$12="","",入力!$L$12)</f>
        <v>ゆうた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本山</v>
      </c>
      <c r="D17" s="46" t="str">
        <f>IF(入力!$AB$13="","",入力!$AB$13)</f>
        <v>典史</v>
      </c>
      <c r="E17" s="46" t="str">
        <f>IF(入力!$V$12="","",入力!$V$12)</f>
        <v>もとやま</v>
      </c>
      <c r="F17" s="46" t="str">
        <f>IF(入力!$AB$12="","",入力!$AB$12)</f>
        <v>のりふみ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重田</v>
      </c>
      <c r="D24" s="46" t="str">
        <f>IF(入力!$AB$15="","",入力!$AB$15)</f>
        <v>颯汰</v>
      </c>
      <c r="E24" s="46" t="str">
        <f>IF(入力!$V$14="","",入力!$V$14)</f>
        <v>しげた</v>
      </c>
      <c r="F24" s="46" t="str">
        <f>IF(入力!$AB$14="","",入力!$AB$14)</f>
        <v>そうた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重田</v>
      </c>
      <c r="D53" s="46" t="str">
        <f>IF(OR(L53&lt;&gt;"○",入力!K21=""),"",入力!K21)</f>
        <v>颯汰</v>
      </c>
      <c r="E53" s="46" t="str">
        <f>IF(OR(L53&lt;&gt;"○",入力!F20=""),"",入力!F20)</f>
        <v>しげた</v>
      </c>
      <c r="F53" s="46" t="str">
        <f>IF(OR(L53&lt;&gt;"○",入力!K20=""),"",入力!K20)</f>
        <v>そうた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古宮</v>
      </c>
      <c r="D54" s="46" t="str">
        <f>IF(OR(L54&lt;&gt;"○",入力!K23=""),"",入力!K23)</f>
        <v>宏晃</v>
      </c>
      <c r="E54" s="46" t="str">
        <f>IF(OR(L54&lt;&gt;"○",入力!F22=""),"",入力!F22)</f>
        <v>こみや</v>
      </c>
      <c r="F54" s="46" t="str">
        <f>IF(OR(L54&lt;&gt;"○",入力!K22=""),"",入力!K22)</f>
        <v>ひろあき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関野</v>
      </c>
      <c r="D55" s="46" t="str">
        <f>IF(OR(L55&lt;&gt;"○",入力!K25=""),"",入力!K25)</f>
        <v>竜希</v>
      </c>
      <c r="E55" s="46" t="str">
        <f>IF(OR(L55&lt;&gt;"○",入力!F24=""),"",入力!F24)</f>
        <v>せきの</v>
      </c>
      <c r="F55" s="46" t="str">
        <f>IF(OR(L55&lt;&gt;"○",入力!K24=""),"",入力!K24)</f>
        <v>りゅうき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莊司</v>
      </c>
      <c r="D56" s="46" t="str">
        <f>IF(OR(L56&lt;&gt;"○",入力!K27=""),"",入力!K27)</f>
        <v>幸星</v>
      </c>
      <c r="E56" s="46" t="str">
        <f>IF(OR(L56&lt;&gt;"○",入力!F26=""),"",入力!F26)</f>
        <v>しょうじ</v>
      </c>
      <c r="F56" s="46" t="str">
        <f>IF(OR(L56&lt;&gt;"○",入力!K26=""),"",入力!K26)</f>
        <v>こうせい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田中</v>
      </c>
      <c r="D57" s="46" t="str">
        <f>IF(OR(L57&lt;&gt;"○",入力!K29=""),"",入力!K29)</f>
        <v>快門</v>
      </c>
      <c r="E57" s="46" t="str">
        <f>IF(OR(L57&lt;&gt;"○",入力!F28=""),"",入力!F28)</f>
        <v>たなか</v>
      </c>
      <c r="F57" s="46" t="str">
        <f>IF(OR(L57&lt;&gt;"○",入力!K28=""),"",入力!K28)</f>
        <v>かいと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持田</v>
      </c>
      <c r="D58" s="46" t="str">
        <f>IF(OR(L58&lt;&gt;"○",入力!K31=""),"",入力!K31)</f>
        <v>幸龍</v>
      </c>
      <c r="E58" s="46" t="str">
        <f>IF(OR(L58&lt;&gt;"○",入力!F30=""),"",入力!F30)</f>
        <v>もちだ</v>
      </c>
      <c r="F58" s="46" t="str">
        <f>IF(OR(L58&lt;&gt;"○",入力!K30=""),"",入力!K30)</f>
        <v>こうりゅう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大久保</v>
      </c>
      <c r="D59" s="46" t="str">
        <f>IF(OR(L59&lt;&gt;"○",入力!AE21=""),"",入力!AE21)</f>
        <v>光壱郎</v>
      </c>
      <c r="E59" s="46" t="str">
        <f>IF(OR(L59&lt;&gt;"○",入力!Z20=""),"",入力!Z20)</f>
        <v>おおくぼ</v>
      </c>
      <c r="F59" s="46" t="str">
        <f>IF(OR(L59&lt;&gt;"○",入力!AE20=""),"",入力!AE20)</f>
        <v>こういちろう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中井町教育委員会</cp:lastModifiedBy>
  <cp:lastPrinted>2015-10-24T01:53:31Z</cp:lastPrinted>
  <dcterms:created xsi:type="dcterms:W3CDTF">2006-11-03T01:52:14Z</dcterms:created>
  <dcterms:modified xsi:type="dcterms:W3CDTF">2018-11-12T08:00:35Z</dcterms:modified>
</cp:coreProperties>
</file>