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デスクトップ\部活動\"/>
    </mc:Choice>
  </mc:AlternateContent>
  <xr:revisionPtr revIDLastSave="0" documentId="13_ncr:1_{72C1053F-493C-43BF-9AD4-E263A250FC23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<sst xmlns="http://schemas.openxmlformats.org/spreadsheetml/2006/main" count="1442" uniqueCount="736">
  <si>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</si>
  <si>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</si>
  <si>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</si>
  <si>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</si>
  <si>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</si>
  <si>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</si>
  <si>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</si>
  <si>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</si>
  <si>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</si>
  <si>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</si>
  <si>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</si>
  <si>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</si>
  <si>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</si>
  <si>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</si>
  <si>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</si>
  <si>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</si>
  <si>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</si>
  <si>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</si>
  <si>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</si>
  <si>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</si>
  <si>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</si>
  <si>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</si>
  <si>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</si>
  <si>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</si>
  <si>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</si>
  <si>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</si>
  <si>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</si>
  <si>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</si>
  <si>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</si>
  <si>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</si>
  <si>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</si>
  <si>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</si>
  <si>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</si>
  <si>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</si>
  <si>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</si>
  <si>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</si>
  <si>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</si>
  <si>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</si>
  <si>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</si>
  <si>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</si>
  <si>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</si>
  <si>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</si>
  <si>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</si>
  <si>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</si>
  <si>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</si>
  <si>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</si>
  <si>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</si>
  <si>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</si>
  <si>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</si>
  <si>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</si>
  <si>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</si>
  <si>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</si>
  <si>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</si>
  <si>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</si>
  <si>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</si>
  <si>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</si>
  <si>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</si>
  <si>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</si>
  <si>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</si>
  <si>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</si>
  <si>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</si>
  <si>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</si>
  <si>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</si>
  <si>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</si>
  <si>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</si>
  <si>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</si>
  <si>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</si>
  <si>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</si>
  <si>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</si>
  <si>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</si>
  <si>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</si>
  <si>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</si>
  <si>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</si>
  <si>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</si>
  <si>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</si>
  <si>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</si>
  <si>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</si>
  <si>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</si>
  <si>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</si>
  <si>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</si>
  <si>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</si>
  <si>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</si>
  <si>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</si>
  <si>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</si>
  <si>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</si>
  <si>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</si>
  <si>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</si>
  <si>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</si>
  <si>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</si>
  <si>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</si>
  <si>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</si>
  <si>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</si>
  <si>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</si>
  <si>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</si>
  <si>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</si>
  <si>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</si>
  <si>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</si>
  <si>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</si>
  <si>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</si>
  <si>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</si>
  <si>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</si>
  <si>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</si>
  <si>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</si>
  <si>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</si>
  <si>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</si>
  <si>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</si>
  <si>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</si>
  <si>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</si>
  <si>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</si>
  <si>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</si>
  <si>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</si>
  <si>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</si>
  <si>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</si>
  <si>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</si>
  <si>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</si>
  <si>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</si>
  <si>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</si>
  <si>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</si>
  <si>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</si>
  <si>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</si>
  <si>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</si>
  <si>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</si>
  <si>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</si>
  <si>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</si>
  <si>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</si>
  <si>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</si>
  <si>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</si>
  <si>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</si>
  <si>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</si>
  <si>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</si>
  <si>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</si>
  <si>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</si>
  <si>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</si>
  <si>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</si>
  <si>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</si>
  <si>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</si>
  <si>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</si>
  <si>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</si>
  <si>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</si>
  <si>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</si>
  <si>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</si>
  <si>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</si>
  <si>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</si>
  <si>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</si>
  <si>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</si>
  <si>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</si>
  <si>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</si>
  <si>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</si>
  <si>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</si>
  <si>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</si>
  <si>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</si>
  <si>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</si>
  <si>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</si>
  <si>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</si>
  <si>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</si>
  <si>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</si>
  <si>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</si>
  <si>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</si>
  <si>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</si>
  <si>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</si>
  <si>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</si>
  <si>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</si>
  <si>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</si>
  <si>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</si>
  <si>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</si>
  <si>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</si>
  <si>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</si>
  <si>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</si>
  <si>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</si>
  <si>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</si>
  <si>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</si>
  <si>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</si>
  <si>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</si>
  <si>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</si>
  <si>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</si>
  <si>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</si>
  <si>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</si>
  <si>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</si>
  <si>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</si>
  <si>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</si>
  <si>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</si>
  <si>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</si>
  <si>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</si>
  <si>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</si>
  <si>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</si>
  <si>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</si>
  <si>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</si>
  <si>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</si>
  <si>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</si>
  <si>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</si>
  <si>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</si>
  <si>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</si>
  <si>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</si>
  <si>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</si>
  <si>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</si>
  <si>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</si>
  <si>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</si>
  <si>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</si>
  <si>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</si>
  <si>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</si>
  <si>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</si>
  <si>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</si>
  <si>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</si>
  <si>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</si>
  <si>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</si>
  <si>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</si>
  <si>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</si>
  <si>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</si>
  <si>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</si>
  <si>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</si>
  <si>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</si>
  <si>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</si>
  <si>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</si>
  <si>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</si>
  <si>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</si>
  <si>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</si>
  <si>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</si>
  <si>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</si>
  <si>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</si>
  <si>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</si>
  <si>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</si>
  <si>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</si>
  <si>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</si>
  <si>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</si>
  <si>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</si>
  <si>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</si>
  <si>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</si>
  <si>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</si>
  <si>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</si>
  <si>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</si>
  <si>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</si>
  <si>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</si>
  <si>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</si>
  <si>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</si>
  <si>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</si>
  <si>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</si>
  <si>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</si>
  <si>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</si>
  <si>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</si>
  <si>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</si>
  <si>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</si>
  <si>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</si>
  <si>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</si>
  <si>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</si>
  <si>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</si>
  <si>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</si>
  <si>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</si>
  <si>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</si>
  <si>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</si>
  <si>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</si>
  <si>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</si>
  <si>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</si>
  <si>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</si>
  <si>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</si>
  <si>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</si>
  <si>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</si>
  <si>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</si>
  <si>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</si>
  <si>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</si>
  <si>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</si>
  <si>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</si>
  <si>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</si>
  <si>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</si>
  <si>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</si>
  <si>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</si>
  <si>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</si>
  <si>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</si>
  <si>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</si>
  <si>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</si>
  <si>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</si>
  <si>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</si>
  <si>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</si>
  <si>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</si>
  <si>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</si>
  <si>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</si>
  <si>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</si>
  <si>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</si>
  <si>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</si>
  <si>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</si>
  <si>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</si>
  <si>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</si>
  <si>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</si>
  <si>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</si>
  <si>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</si>
  <si>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</si>
  <si>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</si>
  <si>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</si>
  <si>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</si>
  <si>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</si>
  <si>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</si>
  <si>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</si>
  <si>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</si>
  <si>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</si>
  <si>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</si>
  <si>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</si>
  <si>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</si>
  <si>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</si>
  <si>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</si>
  <si>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</si>
  <si>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</si>
  <si>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</si>
  <si>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</si>
  <si>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</si>
  <si>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</si>
  <si>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</si>
  <si>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</si>
  <si>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</si>
  <si>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</si>
  <si>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</si>
  <si>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</si>
  <si>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</si>
  <si>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</si>
  <si>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</si>
  <si>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</si>
  <si>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</si>
  <si>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</si>
  <si>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</si>
  <si>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</si>
  <si>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</si>
  <si>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</si>
  <si>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</si>
  <si>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</si>
  <si>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</si>
  <si>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</si>
  <si>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</si>
  <si>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</si>
  <si>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</si>
  <si>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</si>
  <si>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</si>
  <si>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</si>
  <si>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</si>
  <si>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</si>
  <si>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</si>
  <si>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</si>
  <si>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</si>
  <si>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</si>
  <si>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</si>
  <si>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</si>
  <si>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</si>
  <si>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</si>
  <si>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</si>
  <si>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</si>
  <si>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</si>
  <si>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</si>
  <si>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</si>
  <si>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</si>
  <si>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</si>
  <si>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</si>
  <si>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</si>
  <si>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</si>
  <si>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</si>
  <si>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</si>
  <si>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</si>
  <si>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</si>
  <si>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</si>
  <si>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</si>
  <si>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</si>
  <si>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</si>
  <si>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</si>
  <si>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</si>
  <si>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</si>
  <si>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</si>
  <si>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</si>
  <si>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</si>
  <si>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</si>
  <si>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</si>
  <si>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</si>
  <si>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</si>
  <si>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</si>
  <si>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</si>
  <si>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</si>
  <si>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</si>
  <si>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</si>
  <si>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</si>
  <si>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</si>
  <si>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</si>
  <si>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</si>
  <si>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</si>
  <si>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</si>
  <si>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</si>
  <si>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</si>
  <si>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</si>
  <si>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</si>
  <si>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</si>
  <si>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</si>
  <si>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</si>
  <si>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</si>
  <si>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</si>
  <si>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</si>
  <si>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</si>
  <si>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</si>
  <si>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</si>
  <si>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</si>
  <si>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</si>
  <si>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</si>
  <si>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</si>
  <si>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</si>
  <si>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</si>
  <si>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</si>
  <si>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</si>
  <si>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</si>
  <si>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</si>
  <si>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</si>
  <si>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</si>
  <si>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</si>
  <si>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</si>
  <si>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</si>
  <si>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</si>
  <si>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</si>
  <si>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</si>
  <si>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</si>
  <si>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</si>
  <si>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</si>
  <si>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</si>
  <si>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</si>
  <si>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</si>
  <si>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</si>
  <si>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</si>
  <si>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</si>
  <si>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</si>
  <si>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</si>
  <si>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</si>
  <si>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</si>
  <si>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</si>
  <si>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</si>
  <si>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</si>
  <si>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</si>
  <si>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</si>
  <si>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</si>
  <si>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</si>
  <si>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</si>
  <si>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</si>
  <si>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</si>
  <si>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</si>
  <si>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</si>
  <si>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</si>
  <si>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</si>
  <si>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</si>
  <si>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</si>
  <si>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</si>
  <si>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</si>
  <si>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</si>
  <si>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</si>
  <si>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</si>
  <si>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</si>
  <si>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</si>
  <si>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</si>
  <si>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</si>
  <si>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</si>
  <si>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</si>
  <si>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</si>
  <si>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</si>
  <si>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</si>
  <si>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</si>
  <si>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</si>
  <si>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</si>
  <si>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</si>
  <si>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</si>
  <si>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</si>
  <si>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</si>
  <si>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</si>
  <si>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</si>
  <si>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</si>
  <si>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</si>
  <si>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</si>
  <si>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</si>
  <si>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</si>
  <si>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</si>
  <si>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</si>
  <si>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</si>
  <si>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</si>
  <si>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</si>
  <si>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</si>
  <si>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</si>
  <si>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</si>
  <si>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</si>
  <si>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</si>
  <si>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</si>
  <si>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</si>
  <si>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</si>
  <si>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</si>
  <si>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</si>
  <si>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</si>
  <si>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</si>
  <si>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</si>
  <si>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</si>
  <si>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</si>
  <si>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</si>
  <si>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</si>
  <si>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</si>
  <si>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</si>
  <si>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</si>
  <si>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</si>
  <si>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</si>
  <si>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</si>
  <si>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</si>
  <si>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</si>
  <si>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</si>
  <si>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</si>
  <si>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</si>
  <si>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</si>
  <si>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</si>
  <si>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</si>
  <si>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</si>
  <si>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</si>
  <si>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</si>
  <si>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</si>
  <si>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</si>
  <si>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</si>
  <si>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</si>
  <si>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</si>
  <si>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</si>
  <si>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</si>
  <si>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</si>
  <si>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</si>
  <si>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</si>
  <si>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</si>
  <si>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</si>
  <si>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</si>
  <si>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</si>
  <si>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</si>
  <si>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</si>
  <si>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</si>
  <si>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</si>
  <si>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</si>
  <si>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</si>
  <si>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</si>
  <si>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</si>
  <si>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</si>
  <si>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</si>
  <si>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</si>
  <si>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</si>
  <si>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</si>
  <si>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</si>
  <si>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</si>
  <si>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</si>
  <si>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</si>
  <si>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</si>
  <si>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</si>
  <si>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</si>
  <si>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</si>
  <si>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</si>
  <si>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</si>
  <si>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</si>
  <si>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</si>
  <si>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</si>
  <si>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</si>
  <si>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</si>
  <si>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</si>
  <si>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</si>
  <si>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</si>
  <si>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</si>
  <si>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</si>
  <si>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</si>
  <si>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</si>
  <si>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</si>
  <si>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</si>
  <si>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</si>
  <si>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</si>
  <si>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</si>
  <si>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</si>
  <si>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</si>
  <si>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</si>
  <si>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</si>
  <si>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</si>
  <si>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</si>
  <si>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</si>
  <si>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</si>
  <si>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</si>
  <si>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</si>
  <si>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</si>
  <si>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</si>
  <si>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</si>
  <si>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</si>
  <si>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</si>
  <si>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</si>
  <si>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</si>
  <si>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</si>
  <si>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</si>
  <si>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</si>
  <si>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</si>
  <si>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</si>
  <si>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</si>
  <si>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</si>
  <si>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</si>
  <si>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</si>
  <si>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</si>
  <si>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</si>
  <si>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</si>
  <si>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</si>
  <si>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</si>
  <si>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</si>
  <si>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</si>
  <si>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</si>
  <si>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</si>
  <si>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</si>
  <si>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</si>
  <si>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</si>
  <si>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</si>
  <si>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</si>
  <si>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</si>
  <si>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</si>
  <si>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</si>
  <si>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</si>
  <si>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</si>
  <si>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</si>
  <si>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</si>
  <si>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</si>
  <si>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</si>
  <si>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</si>
  <si>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</si>
  <si>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</si>
  <si>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</si>
  <si>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</si>
  <si>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</si>
  <si>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</si>
  <si>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</si>
  <si>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</si>
  <si>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</si>
  <si>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</si>
  <si>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</si>
  <si>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</si>
  <si>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</si>
  <si>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</si>
  <si>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</si>
  <si>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</si>
  <si>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</si>
  <si>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</si>
  <si>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</si>
  <si>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</si>
  <si>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</si>
  <si>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</si>
  <si>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</si>
  <si>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</si>
  <si>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</si>
  <si>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</si>
  <si>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</si>
  <si>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</si>
  <si>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</si>
  <si>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</si>
  <si>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</si>
  <si>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</si>
  <si>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</si>
  <si>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</si>
  <si>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</si>
  <si>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</si>
  <si>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</si>
  <si>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</si>
  <si>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</si>
  <si>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</si>
  <si>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</si>
  <si>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</si>
  <si>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</si>
  <si>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</si>
  <si>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</si>
  <si>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</si>
  <si>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</si>
  <si>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</si>
  <si>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</si>
  <si>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</si>
  <si>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</si>
  <si>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</si>
  <si>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</si>
  <si>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</si>
  <si>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</si>
  <si>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</si>
  <si>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</si>
  <si>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</si>
  <si>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</si>
  <si>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</si>
  <si>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</si>
  <si>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</si>
  <si>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</si>
  <si>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</si>
  <si>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</si>
  <si>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</si>
  <si>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</si>
  <si>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</si>
  <si>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</si>
  <si>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</si>
  <si>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</si>
  <si>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</si>
  <si>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</si>
  <si>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</si>
  <si>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</si>
  <si>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</si>
  <si>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</si>
  <si>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</si>
  <si>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</si>
  <si>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</si>
  <si>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</si>
  <si>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神奈川県足柄上郡大井町金子1950</t>
    <phoneticPr fontId="2"/>
  </si>
  <si>
    <t>2607</t>
    <phoneticPr fontId="2"/>
  </si>
  <si>
    <t>いちのせ</t>
    <phoneticPr fontId="2"/>
  </si>
  <si>
    <t>たけとし</t>
    <phoneticPr fontId="2"/>
  </si>
  <si>
    <t>一之瀬</t>
    <rPh sb="0" eb="3">
      <t>イチノセ</t>
    </rPh>
    <phoneticPr fontId="2"/>
  </si>
  <si>
    <t>丈稔</t>
    <rPh sb="0" eb="1">
      <t>タケ</t>
    </rPh>
    <rPh sb="1" eb="2">
      <t>トシ</t>
    </rPh>
    <phoneticPr fontId="2"/>
  </si>
  <si>
    <t>ほり</t>
    <phoneticPr fontId="2"/>
  </si>
  <si>
    <t>ゆりこ</t>
    <phoneticPr fontId="2"/>
  </si>
  <si>
    <t>堀</t>
    <rPh sb="0" eb="1">
      <t>ホリ</t>
    </rPh>
    <phoneticPr fontId="2"/>
  </si>
  <si>
    <t>由里子</t>
    <rPh sb="0" eb="3">
      <t>ユリコ</t>
    </rPh>
    <phoneticPr fontId="2"/>
  </si>
  <si>
    <t>うさみ</t>
    <phoneticPr fontId="2"/>
  </si>
  <si>
    <t>たける</t>
    <phoneticPr fontId="2"/>
  </si>
  <si>
    <t>宇佐美</t>
    <rPh sb="0" eb="3">
      <t>ウサミ</t>
    </rPh>
    <phoneticPr fontId="2"/>
  </si>
  <si>
    <t>健</t>
    <rPh sb="0" eb="1">
      <t>タケル</t>
    </rPh>
    <phoneticPr fontId="2"/>
  </si>
  <si>
    <t>しぶや</t>
    <phoneticPr fontId="2"/>
  </si>
  <si>
    <t>けいすけ</t>
    <phoneticPr fontId="2"/>
  </si>
  <si>
    <t>渋谷</t>
    <rPh sb="0" eb="2">
      <t>シブヤ</t>
    </rPh>
    <phoneticPr fontId="2"/>
  </si>
  <si>
    <t>佳佑</t>
    <rPh sb="0" eb="1">
      <t>カ</t>
    </rPh>
    <rPh sb="1" eb="2">
      <t>ユウ</t>
    </rPh>
    <phoneticPr fontId="2"/>
  </si>
  <si>
    <t>よしむら</t>
    <phoneticPr fontId="2"/>
  </si>
  <si>
    <t>吉村</t>
    <rPh sb="0" eb="2">
      <t>ヨシムラ</t>
    </rPh>
    <phoneticPr fontId="2"/>
  </si>
  <si>
    <t>武尊</t>
    <rPh sb="0" eb="2">
      <t>タケル</t>
    </rPh>
    <phoneticPr fontId="2"/>
  </si>
  <si>
    <t>いしい</t>
    <phoneticPr fontId="2"/>
  </si>
  <si>
    <t>はるき</t>
    <phoneticPr fontId="2"/>
  </si>
  <si>
    <t>石井</t>
    <rPh sb="0" eb="2">
      <t>イシイ</t>
    </rPh>
    <phoneticPr fontId="2"/>
  </si>
  <si>
    <t>陽基</t>
    <rPh sb="0" eb="2">
      <t>ハルキ</t>
    </rPh>
    <phoneticPr fontId="2"/>
  </si>
  <si>
    <t>かねだ</t>
    <phoneticPr fontId="2"/>
  </si>
  <si>
    <t>るか</t>
    <phoneticPr fontId="2"/>
  </si>
  <si>
    <t>金田</t>
    <rPh sb="0" eb="2">
      <t>カネダ</t>
    </rPh>
    <phoneticPr fontId="2"/>
  </si>
  <si>
    <t>琉樺</t>
    <rPh sb="0" eb="2">
      <t>ルカ</t>
    </rPh>
    <phoneticPr fontId="2"/>
  </si>
  <si>
    <t>やまだ</t>
    <phoneticPr fontId="2"/>
  </si>
  <si>
    <t>そら</t>
    <phoneticPr fontId="2"/>
  </si>
  <si>
    <t>山田</t>
    <rPh sb="0" eb="2">
      <t>ヤマダ</t>
    </rPh>
    <phoneticPr fontId="2"/>
  </si>
  <si>
    <t>空良</t>
    <rPh sb="0" eb="2">
      <t>ソラ</t>
    </rPh>
    <phoneticPr fontId="2"/>
  </si>
  <si>
    <t>みやざわ</t>
    <phoneticPr fontId="2"/>
  </si>
  <si>
    <t>とうい</t>
    <phoneticPr fontId="2"/>
  </si>
  <si>
    <t>宮澤</t>
    <rPh sb="0" eb="2">
      <t>ミヤザワ</t>
    </rPh>
    <phoneticPr fontId="2"/>
  </si>
  <si>
    <t>斗唯</t>
    <rPh sb="0" eb="1">
      <t>ト</t>
    </rPh>
    <rPh sb="1" eb="2">
      <t>ユイ</t>
    </rPh>
    <phoneticPr fontId="2"/>
  </si>
  <si>
    <t>ほそや</t>
    <phoneticPr fontId="2"/>
  </si>
  <si>
    <t>りゅうせい</t>
    <phoneticPr fontId="2"/>
  </si>
  <si>
    <t>細谷</t>
    <rPh sb="0" eb="2">
      <t>ホソヤ</t>
    </rPh>
    <phoneticPr fontId="2"/>
  </si>
  <si>
    <t>竜聖</t>
    <rPh sb="0" eb="2">
      <t>リュウセイ</t>
    </rPh>
    <phoneticPr fontId="2"/>
  </si>
  <si>
    <t>うさみ</t>
    <phoneticPr fontId="2"/>
  </si>
  <si>
    <t>たける</t>
    <phoneticPr fontId="2"/>
  </si>
  <si>
    <t>宇佐美</t>
    <rPh sb="0" eb="3">
      <t>ウサミ</t>
    </rPh>
    <phoneticPr fontId="2"/>
  </si>
  <si>
    <t>健</t>
    <rPh sb="0" eb="1">
      <t>タケル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</si>
</sst>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175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6" xfId="0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3" zoomScale="70" zoomScaleNormal="100" zoomScaleSheetLayoutView="70" workbookViewId="0">
      <selection activeCell="AE18" sqref="AE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8116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69" t="str">
        <f>IF(S2="","",VLOOKUP(S2,チーム番号!A2:E501,5,FALSE))</f>
        <v>大井町立湘光中学校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75"/>
      <c r="C11" s="276"/>
      <c r="D11" s="276"/>
      <c r="E11" s="277"/>
      <c r="F11" s="279"/>
      <c r="G11" s="280"/>
      <c r="H11" s="48" t="s">
        <v>592</v>
      </c>
      <c r="I11" s="281"/>
      <c r="J11" s="281"/>
      <c r="K11" s="282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47"/>
      <c r="AB11" s="283"/>
      <c r="AC11" s="284"/>
      <c r="AD11" s="284"/>
      <c r="AE11" s="284"/>
      <c r="AF11" s="49" t="s">
        <v>587</v>
      </c>
      <c r="AG11" s="284"/>
      <c r="AH11" s="284"/>
      <c r="AI11" s="284"/>
      <c r="AJ11" s="284"/>
      <c r="AK11" s="49" t="s">
        <v>587</v>
      </c>
      <c r="AL11" s="284"/>
      <c r="AM11" s="284"/>
      <c r="AN11" s="284"/>
      <c r="AO11" s="285"/>
    </row>
    <row r="12" spans="1:41" ht="13.5" customHeight="1" x14ac:dyDescent="0.15">
      <c r="B12" s="286" t="s">
        <v>683</v>
      </c>
      <c r="C12" s="287"/>
      <c r="D12" s="287"/>
      <c r="E12" s="288"/>
      <c r="F12" s="289" t="s">
        <v>693</v>
      </c>
      <c r="G12" s="290"/>
      <c r="H12" s="290"/>
      <c r="I12" s="290"/>
      <c r="J12" s="290"/>
      <c r="K12" s="290" t="s">
        <v>694</v>
      </c>
      <c r="L12" s="290"/>
      <c r="M12" s="290"/>
      <c r="N12" s="290"/>
      <c r="O12" s="291"/>
      <c r="P12" s="295" t="s">
        <v>545</v>
      </c>
      <c r="Q12" s="296"/>
      <c r="R12" s="296"/>
      <c r="S12" s="296"/>
      <c r="T12" s="296"/>
      <c r="U12" s="297"/>
      <c r="V12" s="286" t="s">
        <v>0</v>
      </c>
      <c r="W12" s="287"/>
      <c r="X12" s="287"/>
      <c r="Y12" s="288"/>
      <c r="Z12" s="289" t="s">
        <v>697</v>
      </c>
      <c r="AA12" s="290"/>
      <c r="AB12" s="290"/>
      <c r="AC12" s="290"/>
      <c r="AD12" s="290"/>
      <c r="AE12" s="290" t="s">
        <v>698</v>
      </c>
      <c r="AF12" s="290"/>
      <c r="AG12" s="290"/>
      <c r="AH12" s="290"/>
      <c r="AI12" s="291"/>
      <c r="AJ12" s="295" t="s">
        <v>593</v>
      </c>
      <c r="AK12" s="296"/>
      <c r="AL12" s="296"/>
      <c r="AM12" s="296"/>
      <c r="AN12" s="296"/>
      <c r="AO12" s="297"/>
    </row>
    <row r="13" spans="1:41" ht="15" customHeight="1" x14ac:dyDescent="0.15">
      <c r="B13" s="292" t="s">
        <v>6</v>
      </c>
      <c r="C13" s="293"/>
      <c r="D13" s="293"/>
      <c r="E13" s="294"/>
      <c r="F13" s="246" t="s">
        <v>695</v>
      </c>
      <c r="G13" s="278"/>
      <c r="H13" s="278"/>
      <c r="I13" s="278"/>
      <c r="J13" s="301"/>
      <c r="K13" s="278" t="s">
        <v>696</v>
      </c>
      <c r="L13" s="278"/>
      <c r="M13" s="278"/>
      <c r="N13" s="278"/>
      <c r="O13" s="247"/>
      <c r="P13" s="52" t="s">
        <v>544</v>
      </c>
      <c r="Q13" s="303" t="s">
        <v>678</v>
      </c>
      <c r="R13" s="303"/>
      <c r="S13" s="303"/>
      <c r="T13" s="303"/>
      <c r="U13" s="304"/>
      <c r="V13" s="292" t="s">
        <v>594</v>
      </c>
      <c r="W13" s="293"/>
      <c r="X13" s="293"/>
      <c r="Y13" s="294"/>
      <c r="Z13" s="246" t="s">
        <v>699</v>
      </c>
      <c r="AA13" s="278"/>
      <c r="AB13" s="278"/>
      <c r="AC13" s="278"/>
      <c r="AD13" s="301"/>
      <c r="AE13" s="278" t="s">
        <v>700</v>
      </c>
      <c r="AF13" s="278"/>
      <c r="AG13" s="278"/>
      <c r="AH13" s="278"/>
      <c r="AI13" s="247"/>
      <c r="AJ13" s="53" t="s">
        <v>544</v>
      </c>
      <c r="AK13" s="303" t="s">
        <v>680</v>
      </c>
      <c r="AL13" s="303"/>
      <c r="AM13" s="303"/>
      <c r="AN13" s="303"/>
      <c r="AO13" s="304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302"/>
      <c r="K14" s="108"/>
      <c r="L14" s="108"/>
      <c r="M14" s="108"/>
      <c r="N14" s="108"/>
      <c r="O14" s="109"/>
      <c r="P14" s="46"/>
      <c r="Q14" s="305" t="s">
        <v>679</v>
      </c>
      <c r="R14" s="305"/>
      <c r="S14" s="305"/>
      <c r="T14" s="305"/>
      <c r="U14" s="306"/>
      <c r="V14" s="100"/>
      <c r="W14" s="101"/>
      <c r="X14" s="101"/>
      <c r="Y14" s="102"/>
      <c r="Z14" s="120"/>
      <c r="AA14" s="108"/>
      <c r="AB14" s="108"/>
      <c r="AC14" s="108"/>
      <c r="AD14" s="302"/>
      <c r="AE14" s="108"/>
      <c r="AF14" s="108"/>
      <c r="AG14" s="108"/>
      <c r="AH14" s="108"/>
      <c r="AI14" s="109"/>
      <c r="AJ14" s="50"/>
      <c r="AK14" s="305" t="s">
        <v>681</v>
      </c>
      <c r="AL14" s="305"/>
      <c r="AM14" s="305"/>
      <c r="AN14" s="305"/>
      <c r="AO14" s="306"/>
    </row>
    <row r="15" spans="1:41" ht="13.5" customHeight="1" x14ac:dyDescent="0.15">
      <c r="B15" s="286" t="s">
        <v>683</v>
      </c>
      <c r="C15" s="287"/>
      <c r="D15" s="287"/>
      <c r="E15" s="288"/>
      <c r="F15" s="289"/>
      <c r="G15" s="290"/>
      <c r="H15" s="290"/>
      <c r="I15" s="290"/>
      <c r="J15" s="290"/>
      <c r="K15" s="290"/>
      <c r="L15" s="290"/>
      <c r="M15" s="290"/>
      <c r="N15" s="290"/>
      <c r="O15" s="291"/>
      <c r="P15" s="295" t="s">
        <v>545</v>
      </c>
      <c r="Q15" s="296"/>
      <c r="R15" s="296"/>
      <c r="S15" s="296"/>
      <c r="T15" s="296"/>
      <c r="U15" s="297"/>
      <c r="V15" s="286" t="s">
        <v>595</v>
      </c>
      <c r="W15" s="287"/>
      <c r="X15" s="287"/>
      <c r="Y15" s="288"/>
      <c r="Z15" s="289" t="s">
        <v>732</v>
      </c>
      <c r="AA15" s="290"/>
      <c r="AB15" s="290"/>
      <c r="AC15" s="290"/>
      <c r="AD15" s="290"/>
      <c r="AE15" s="290" t="s">
        <v>733</v>
      </c>
      <c r="AF15" s="290"/>
      <c r="AG15" s="290"/>
      <c r="AH15" s="290"/>
      <c r="AI15" s="300"/>
      <c r="AJ15" s="298" t="s">
        <v>676</v>
      </c>
      <c r="AK15" s="298"/>
      <c r="AL15" s="298"/>
      <c r="AM15" s="298"/>
      <c r="AN15" s="298"/>
      <c r="AO15" s="299"/>
    </row>
    <row r="16" spans="1:41" ht="15" customHeight="1" x14ac:dyDescent="0.15">
      <c r="B16" s="292" t="s">
        <v>684</v>
      </c>
      <c r="C16" s="293"/>
      <c r="D16" s="293"/>
      <c r="E16" s="293"/>
      <c r="F16" s="246"/>
      <c r="G16" s="278"/>
      <c r="H16" s="278"/>
      <c r="I16" s="278"/>
      <c r="J16" s="301"/>
      <c r="K16" s="278"/>
      <c r="L16" s="278"/>
      <c r="M16" s="278"/>
      <c r="N16" s="278"/>
      <c r="O16" s="247"/>
      <c r="P16" s="52" t="s">
        <v>544</v>
      </c>
      <c r="Q16" s="303" t="s">
        <v>682</v>
      </c>
      <c r="R16" s="303"/>
      <c r="S16" s="303"/>
      <c r="T16" s="303"/>
      <c r="U16" s="304"/>
      <c r="V16" s="292" t="s">
        <v>9</v>
      </c>
      <c r="W16" s="293"/>
      <c r="X16" s="293"/>
      <c r="Y16" s="293"/>
      <c r="Z16" s="246" t="s">
        <v>734</v>
      </c>
      <c r="AA16" s="278"/>
      <c r="AB16" s="278"/>
      <c r="AC16" s="278"/>
      <c r="AD16" s="301"/>
      <c r="AE16" s="278" t="s">
        <v>735</v>
      </c>
      <c r="AF16" s="278"/>
      <c r="AG16" s="278"/>
      <c r="AH16" s="278"/>
      <c r="AI16" s="307"/>
      <c r="AJ16" s="308">
        <v>8</v>
      </c>
      <c r="AK16" s="308"/>
      <c r="AL16" s="308"/>
      <c r="AM16" s="308"/>
      <c r="AN16" s="308"/>
      <c r="AO16" s="309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302"/>
      <c r="K17" s="108"/>
      <c r="L17" s="108"/>
      <c r="M17" s="108"/>
      <c r="N17" s="108"/>
      <c r="O17" s="109"/>
      <c r="P17" s="47"/>
      <c r="Q17" s="305" t="s">
        <v>678</v>
      </c>
      <c r="R17" s="305"/>
      <c r="S17" s="305"/>
      <c r="T17" s="305"/>
      <c r="U17" s="306"/>
      <c r="V17" s="100"/>
      <c r="W17" s="101"/>
      <c r="X17" s="101"/>
      <c r="Y17" s="101"/>
      <c r="Z17" s="120"/>
      <c r="AA17" s="108"/>
      <c r="AB17" s="108"/>
      <c r="AC17" s="108"/>
      <c r="AD17" s="302"/>
      <c r="AE17" s="108"/>
      <c r="AF17" s="108"/>
      <c r="AG17" s="108"/>
      <c r="AH17" s="108"/>
      <c r="AI17" s="122"/>
      <c r="AJ17" s="310"/>
      <c r="AK17" s="310"/>
      <c r="AL17" s="310"/>
      <c r="AM17" s="310"/>
      <c r="AN17" s="310"/>
      <c r="AO17" s="31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64" t="s">
        <v>15</v>
      </c>
      <c r="S20" s="265"/>
      <c r="T20" s="264" t="s">
        <v>16</v>
      </c>
      <c r="U20" s="267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64" t="s">
        <v>15</v>
      </c>
      <c r="AM20" s="265"/>
      <c r="AN20" s="264" t="s">
        <v>16</v>
      </c>
      <c r="AO20" s="267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66"/>
      <c r="S21" s="266"/>
      <c r="T21" s="266"/>
      <c r="U21" s="268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66"/>
      <c r="AM21" s="266"/>
      <c r="AN21" s="266"/>
      <c r="AO21" s="268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701</v>
      </c>
      <c r="G22" s="194"/>
      <c r="H22" s="194"/>
      <c r="I22" s="194"/>
      <c r="J22" s="194"/>
      <c r="K22" s="194" t="s">
        <v>702</v>
      </c>
      <c r="L22" s="194"/>
      <c r="M22" s="194"/>
      <c r="N22" s="194"/>
      <c r="O22" s="195"/>
      <c r="P22" s="191">
        <v>2</v>
      </c>
      <c r="Q22" s="191"/>
      <c r="R22" s="196">
        <v>160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262" t="s">
        <v>724</v>
      </c>
      <c r="AA22" s="251"/>
      <c r="AB22" s="251"/>
      <c r="AC22" s="251"/>
      <c r="AD22" s="263"/>
      <c r="AE22" s="250" t="s">
        <v>725</v>
      </c>
      <c r="AF22" s="251"/>
      <c r="AG22" s="251"/>
      <c r="AH22" s="251"/>
      <c r="AI22" s="252"/>
      <c r="AJ22" s="191">
        <v>1</v>
      </c>
      <c r="AK22" s="191"/>
      <c r="AL22" s="196">
        <v>156</v>
      </c>
      <c r="AM22" s="197"/>
      <c r="AN22" s="253" t="s">
        <v>597</v>
      </c>
      <c r="AO22" s="254"/>
    </row>
    <row r="23" spans="2:41" ht="30" customHeight="1" x14ac:dyDescent="0.15">
      <c r="B23" s="189"/>
      <c r="C23" s="190"/>
      <c r="D23" s="192"/>
      <c r="E23" s="192"/>
      <c r="F23" s="208" t="s">
        <v>703</v>
      </c>
      <c r="G23" s="209"/>
      <c r="H23" s="209"/>
      <c r="I23" s="209"/>
      <c r="J23" s="209"/>
      <c r="K23" s="209" t="s">
        <v>704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57" t="s">
        <v>726</v>
      </c>
      <c r="AA23" s="258"/>
      <c r="AB23" s="258"/>
      <c r="AC23" s="258"/>
      <c r="AD23" s="259"/>
      <c r="AE23" s="260" t="s">
        <v>727</v>
      </c>
      <c r="AF23" s="258"/>
      <c r="AG23" s="258"/>
      <c r="AH23" s="258"/>
      <c r="AI23" s="261"/>
      <c r="AJ23" s="192"/>
      <c r="AK23" s="192"/>
      <c r="AL23" s="198"/>
      <c r="AM23" s="84"/>
      <c r="AN23" s="255"/>
      <c r="AO23" s="256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705</v>
      </c>
      <c r="G24" s="162"/>
      <c r="H24" s="162"/>
      <c r="I24" s="162"/>
      <c r="J24" s="162"/>
      <c r="K24" s="162" t="s">
        <v>706</v>
      </c>
      <c r="L24" s="162"/>
      <c r="M24" s="162"/>
      <c r="N24" s="162"/>
      <c r="O24" s="163"/>
      <c r="P24" s="203">
        <v>2</v>
      </c>
      <c r="Q24" s="203"/>
      <c r="R24" s="205">
        <v>150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728</v>
      </c>
      <c r="AA24" s="162"/>
      <c r="AB24" s="162"/>
      <c r="AC24" s="162"/>
      <c r="AD24" s="162"/>
      <c r="AE24" s="162" t="s">
        <v>729</v>
      </c>
      <c r="AF24" s="162"/>
      <c r="AG24" s="162"/>
      <c r="AH24" s="162"/>
      <c r="AI24" s="163"/>
      <c r="AJ24" s="203">
        <v>1</v>
      </c>
      <c r="AK24" s="203"/>
      <c r="AL24" s="205">
        <v>158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707</v>
      </c>
      <c r="G25" s="216"/>
      <c r="H25" s="216"/>
      <c r="I25" s="216"/>
      <c r="J25" s="216"/>
      <c r="K25" s="216" t="s">
        <v>708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730</v>
      </c>
      <c r="AA25" s="216"/>
      <c r="AB25" s="216"/>
      <c r="AC25" s="216"/>
      <c r="AD25" s="216"/>
      <c r="AE25" s="216" t="s">
        <v>731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709</v>
      </c>
      <c r="G26" s="162"/>
      <c r="H26" s="162"/>
      <c r="I26" s="162"/>
      <c r="J26" s="162"/>
      <c r="K26" s="162" t="s">
        <v>702</v>
      </c>
      <c r="L26" s="162"/>
      <c r="M26" s="162"/>
      <c r="N26" s="162"/>
      <c r="O26" s="163"/>
      <c r="P26" s="203">
        <v>2</v>
      </c>
      <c r="Q26" s="203"/>
      <c r="R26" s="205">
        <v>159</v>
      </c>
      <c r="S26" s="107"/>
      <c r="T26" s="248" t="s">
        <v>544</v>
      </c>
      <c r="U26" s="249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710</v>
      </c>
      <c r="G27" s="216"/>
      <c r="H27" s="216"/>
      <c r="I27" s="216"/>
      <c r="J27" s="216"/>
      <c r="K27" s="216" t="s">
        <v>711</v>
      </c>
      <c r="L27" s="216"/>
      <c r="M27" s="216"/>
      <c r="N27" s="216"/>
      <c r="O27" s="217"/>
      <c r="P27" s="204"/>
      <c r="Q27" s="204"/>
      <c r="R27" s="198"/>
      <c r="S27" s="84"/>
      <c r="T27" s="248"/>
      <c r="U27" s="249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712</v>
      </c>
      <c r="G28" s="162"/>
      <c r="H28" s="162"/>
      <c r="I28" s="162"/>
      <c r="J28" s="162"/>
      <c r="K28" s="162" t="s">
        <v>713</v>
      </c>
      <c r="L28" s="162"/>
      <c r="M28" s="162"/>
      <c r="N28" s="162"/>
      <c r="O28" s="163"/>
      <c r="P28" s="203">
        <v>2</v>
      </c>
      <c r="Q28" s="203"/>
      <c r="R28" s="205">
        <v>166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714</v>
      </c>
      <c r="G29" s="216"/>
      <c r="H29" s="216"/>
      <c r="I29" s="216"/>
      <c r="J29" s="216"/>
      <c r="K29" s="216" t="s">
        <v>715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43" t="s">
        <v>716</v>
      </c>
      <c r="G30" s="144"/>
      <c r="H30" s="144"/>
      <c r="I30" s="144"/>
      <c r="J30" s="144"/>
      <c r="K30" s="144" t="s">
        <v>717</v>
      </c>
      <c r="L30" s="144"/>
      <c r="M30" s="144"/>
      <c r="N30" s="144"/>
      <c r="O30" s="244"/>
      <c r="P30" s="245">
        <v>1</v>
      </c>
      <c r="Q30" s="245"/>
      <c r="R30" s="246">
        <v>153</v>
      </c>
      <c r="S30" s="24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718</v>
      </c>
      <c r="G31" s="216"/>
      <c r="H31" s="216"/>
      <c r="I31" s="216"/>
      <c r="J31" s="216"/>
      <c r="K31" s="216" t="s">
        <v>719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720</v>
      </c>
      <c r="G32" s="162"/>
      <c r="H32" s="162"/>
      <c r="I32" s="162"/>
      <c r="J32" s="162"/>
      <c r="K32" s="162" t="s">
        <v>721</v>
      </c>
      <c r="L32" s="162"/>
      <c r="M32" s="162"/>
      <c r="N32" s="162"/>
      <c r="O32" s="163"/>
      <c r="P32" s="203">
        <v>1</v>
      </c>
      <c r="Q32" s="203"/>
      <c r="R32" s="205">
        <v>150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722</v>
      </c>
      <c r="G33" s="153"/>
      <c r="H33" s="153"/>
      <c r="I33" s="153"/>
      <c r="J33" s="153"/>
      <c r="K33" s="153" t="s">
        <v>723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57" t="s">
        <v>546</v>
      </c>
      <c r="B2" s="358"/>
      <c r="C2" s="358"/>
      <c r="D2" s="358"/>
      <c r="E2" s="358"/>
      <c r="F2" s="358"/>
      <c r="G2" s="358"/>
      <c r="H2" s="359">
        <f>IF(入力!I2="","",入力!I2)</f>
        <v>1</v>
      </c>
      <c r="I2" s="360"/>
      <c r="J2" s="361"/>
      <c r="K2" s="362" t="s">
        <v>547</v>
      </c>
      <c r="L2" s="358"/>
      <c r="M2" s="358"/>
      <c r="N2" s="358"/>
      <c r="O2" s="358"/>
      <c r="P2" s="358"/>
      <c r="Q2" s="358"/>
      <c r="R2" s="359">
        <f>IF(入力!S2="","",入力!S2)</f>
        <v>8116</v>
      </c>
      <c r="S2" s="360"/>
      <c r="T2" s="360"/>
      <c r="U2" s="360"/>
      <c r="V2" s="360"/>
      <c r="W2" s="360"/>
      <c r="X2" s="361"/>
      <c r="Y2" s="383" t="str">
        <f>IF(R2="","",VLOOKUP(R2,チーム番号!A2:E501,2,FALSE))</f>
        <v>県西</v>
      </c>
      <c r="Z2" s="360"/>
      <c r="AA2" s="360"/>
      <c r="AB2" s="360"/>
      <c r="AC2" s="360"/>
      <c r="AD2" s="360"/>
      <c r="AE2" s="351" t="s">
        <v>548</v>
      </c>
      <c r="AF2" s="351"/>
      <c r="AG2" s="351"/>
      <c r="AH2" s="351"/>
      <c r="AI2" s="352"/>
      <c r="AJ2" s="1"/>
    </row>
    <row r="3" spans="1:40" ht="18.75" customHeight="1" x14ac:dyDescent="0.15">
      <c r="A3" s="365" t="s">
        <v>2</v>
      </c>
      <c r="B3" s="366"/>
      <c r="C3" s="366"/>
      <c r="D3" s="367"/>
      <c r="E3" s="384" t="str">
        <f>CONCATENATE(入力!F3,"　　",入力!F8)</f>
        <v>大井町立湘光中学校　　</v>
      </c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6"/>
      <c r="AA3" s="390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87"/>
      <c r="AB4" s="388"/>
      <c r="AC4" s="388"/>
      <c r="AD4" s="388"/>
      <c r="AE4" s="4" t="s">
        <v>3</v>
      </c>
      <c r="AF4" s="388"/>
      <c r="AG4" s="388"/>
      <c r="AH4" s="388"/>
      <c r="AI4" s="388"/>
      <c r="AJ4" s="4" t="s">
        <v>3</v>
      </c>
      <c r="AK4" s="388"/>
      <c r="AL4" s="388"/>
      <c r="AM4" s="388"/>
      <c r="AN4" s="389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63"/>
      <c r="F6" s="364"/>
      <c r="G6" s="5" t="s">
        <v>13</v>
      </c>
      <c r="H6" s="353"/>
      <c r="I6" s="353"/>
      <c r="J6" s="354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87"/>
      <c r="AB6" s="388"/>
      <c r="AC6" s="388"/>
      <c r="AD6" s="388"/>
      <c r="AE6" s="4" t="s">
        <v>3</v>
      </c>
      <c r="AF6" s="388"/>
      <c r="AG6" s="388"/>
      <c r="AH6" s="388"/>
      <c r="AI6" s="388"/>
      <c r="AJ6" s="4" t="s">
        <v>3</v>
      </c>
      <c r="AK6" s="388"/>
      <c r="AL6" s="388"/>
      <c r="AM6" s="388"/>
      <c r="AN6" s="389"/>
    </row>
    <row r="7" spans="1:40" ht="18.75" customHeight="1" x14ac:dyDescent="0.15">
      <c r="A7" s="158" t="s">
        <v>0</v>
      </c>
      <c r="B7" s="159"/>
      <c r="C7" s="159"/>
      <c r="D7" s="160"/>
      <c r="E7" s="380" t="str">
        <f>IF(入力!F12="","",入力!F12)</f>
        <v>いちのせ</v>
      </c>
      <c r="F7" s="381"/>
      <c r="G7" s="381"/>
      <c r="H7" s="381"/>
      <c r="I7" s="381"/>
      <c r="J7" s="381"/>
      <c r="K7" s="381" t="str">
        <f>IF(入力!L12="","",入力!L12)</f>
        <v/>
      </c>
      <c r="L7" s="381"/>
      <c r="M7" s="381"/>
      <c r="N7" s="381"/>
      <c r="O7" s="381"/>
      <c r="P7" s="382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55"/>
      <c r="AA7" s="338" t="str">
        <f>IF(入力!AB12="","",入力!AB12)</f>
        <v/>
      </c>
      <c r="AB7" s="159"/>
      <c r="AC7" s="159"/>
      <c r="AD7" s="159"/>
      <c r="AE7" s="159"/>
      <c r="AF7" s="160"/>
      <c r="AG7" s="376" t="s">
        <v>545</v>
      </c>
      <c r="AH7" s="377"/>
      <c r="AI7" s="377"/>
      <c r="AJ7" s="377"/>
      <c r="AK7" s="377"/>
      <c r="AL7" s="377"/>
      <c r="AM7" s="377"/>
      <c r="AN7" s="378"/>
    </row>
    <row r="8" spans="1:40" ht="37.5" customHeight="1" thickBot="1" x14ac:dyDescent="0.2">
      <c r="A8" s="123" t="s">
        <v>6</v>
      </c>
      <c r="B8" s="87"/>
      <c r="C8" s="87"/>
      <c r="D8" s="124"/>
      <c r="E8" s="368" t="str">
        <f>IF(入力!F13="","",入力!F13)</f>
        <v>一之瀬</v>
      </c>
      <c r="F8" s="369"/>
      <c r="G8" s="369"/>
      <c r="H8" s="369"/>
      <c r="I8" s="369"/>
      <c r="J8" s="369"/>
      <c r="K8" s="369" t="str">
        <f>IF(入力!L13="","",入力!L13)</f>
        <v/>
      </c>
      <c r="L8" s="369"/>
      <c r="M8" s="369"/>
      <c r="N8" s="369"/>
      <c r="O8" s="369"/>
      <c r="P8" s="370"/>
      <c r="Q8" s="128" t="s">
        <v>7</v>
      </c>
      <c r="R8" s="129"/>
      <c r="S8" s="129"/>
      <c r="T8" s="130"/>
      <c r="U8" s="371" t="e">
        <f>IF(入力!#REF!="","",入力!#REF!)</f>
        <v>#REF!</v>
      </c>
      <c r="V8" s="372"/>
      <c r="W8" s="372"/>
      <c r="X8" s="372"/>
      <c r="Y8" s="372"/>
      <c r="Z8" s="373"/>
      <c r="AA8" s="374" t="str">
        <f>IF(入力!AB13="","",入力!AB13)</f>
        <v/>
      </c>
      <c r="AB8" s="372"/>
      <c r="AC8" s="372"/>
      <c r="AD8" s="372"/>
      <c r="AE8" s="372"/>
      <c r="AF8" s="375"/>
      <c r="AG8" s="315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79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55"/>
      <c r="K9" s="338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55"/>
      <c r="AA9" s="338" t="str">
        <f>IF(入力!AB15="","",入力!AB15)</f>
        <v/>
      </c>
      <c r="AB9" s="159"/>
      <c r="AC9" s="159"/>
      <c r="AD9" s="159"/>
      <c r="AE9" s="159"/>
      <c r="AF9" s="339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43" t="str">
        <f>IF(入力!F16="","",入力!F16)</f>
        <v/>
      </c>
      <c r="F10" s="341"/>
      <c r="G10" s="341"/>
      <c r="H10" s="341"/>
      <c r="I10" s="341"/>
      <c r="J10" s="344"/>
      <c r="K10" s="340" t="str">
        <f>IF(入力!L16="","",入力!L16)</f>
        <v/>
      </c>
      <c r="L10" s="341"/>
      <c r="M10" s="341"/>
      <c r="N10" s="341"/>
      <c r="O10" s="341"/>
      <c r="P10" s="356"/>
      <c r="Q10" s="101" t="s">
        <v>9</v>
      </c>
      <c r="R10" s="101"/>
      <c r="S10" s="101"/>
      <c r="T10" s="102"/>
      <c r="U10" s="343" t="e">
        <f>IF(入力!#REF!="","",入力!#REF!)</f>
        <v>#REF!</v>
      </c>
      <c r="V10" s="341"/>
      <c r="W10" s="341"/>
      <c r="X10" s="341"/>
      <c r="Y10" s="341"/>
      <c r="Z10" s="344"/>
      <c r="AA10" s="340" t="str">
        <f>IF(入力!AB16="","",入力!AB16)</f>
        <v/>
      </c>
      <c r="AB10" s="341"/>
      <c r="AC10" s="341"/>
      <c r="AD10" s="341"/>
      <c r="AE10" s="341"/>
      <c r="AF10" s="342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91" t="s">
        <v>577</v>
      </c>
      <c r="H12" s="391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36">
        <f>IF(入力!D22="","",入力!D22)</f>
        <v>1</v>
      </c>
      <c r="D15" s="336"/>
      <c r="E15" s="345" t="str">
        <f>IF(入力!F22="","",入力!F22)</f>
        <v>うさみ</v>
      </c>
      <c r="F15" s="334"/>
      <c r="G15" s="334"/>
      <c r="H15" s="334"/>
      <c r="I15" s="334"/>
      <c r="J15" s="334" t="str">
        <f>IF(入力!K22="","",入力!K22)</f>
        <v>たける</v>
      </c>
      <c r="K15" s="334"/>
      <c r="L15" s="334"/>
      <c r="M15" s="334"/>
      <c r="N15" s="335"/>
      <c r="O15" s="336">
        <f>IF(入力!P22="","",入力!P22)</f>
        <v>2</v>
      </c>
      <c r="P15" s="336"/>
      <c r="Q15" s="332">
        <f>IF(入力!R22="","",入力!R22)</f>
        <v>160</v>
      </c>
      <c r="R15" s="333"/>
      <c r="S15" s="332" t="str">
        <f>IF(入力!T22="","",入力!T22)</f>
        <v>○</v>
      </c>
      <c r="T15" s="346"/>
      <c r="U15" s="187">
        <v>7</v>
      </c>
      <c r="V15" s="188"/>
      <c r="W15" s="336">
        <f>IF(入力!X22="","",入力!X22)</f>
        <v>7</v>
      </c>
      <c r="X15" s="336"/>
      <c r="Y15" s="345" t="str">
        <f>IF(入力!Z22="","",入力!Z22)</f>
        <v>みやざわ</v>
      </c>
      <c r="Z15" s="334"/>
      <c r="AA15" s="334"/>
      <c r="AB15" s="334"/>
      <c r="AC15" s="334"/>
      <c r="AD15" s="334" t="str">
        <f>IF(入力!AE22="","",入力!AE22)</f>
        <v>とうい</v>
      </c>
      <c r="AE15" s="334"/>
      <c r="AF15" s="334"/>
      <c r="AG15" s="334"/>
      <c r="AH15" s="335"/>
      <c r="AI15" s="336">
        <f>IF(入力!AJ22="","",入力!AJ22)</f>
        <v>1</v>
      </c>
      <c r="AJ15" s="336"/>
      <c r="AK15" s="332">
        <f>IF(入力!AL22="","",入力!AL22)</f>
        <v>156</v>
      </c>
      <c r="AL15" s="333"/>
      <c r="AM15" s="332" t="str">
        <f>IF(入力!AN22="","",入力!AN22)</f>
        <v>○</v>
      </c>
      <c r="AN15" s="346"/>
    </row>
    <row r="16" spans="1:40" ht="37.5" customHeight="1" x14ac:dyDescent="0.15">
      <c r="A16" s="189"/>
      <c r="B16" s="190"/>
      <c r="C16" s="337"/>
      <c r="D16" s="337"/>
      <c r="E16" s="348" t="str">
        <f>IF(入力!F23="","",入力!F23)</f>
        <v>宇佐美</v>
      </c>
      <c r="F16" s="349"/>
      <c r="G16" s="349"/>
      <c r="H16" s="349"/>
      <c r="I16" s="349"/>
      <c r="J16" s="349" t="str">
        <f>IF(入力!K23="","",入力!K23)</f>
        <v>健</v>
      </c>
      <c r="K16" s="349"/>
      <c r="L16" s="349"/>
      <c r="M16" s="349"/>
      <c r="N16" s="350"/>
      <c r="O16" s="337"/>
      <c r="P16" s="337"/>
      <c r="Q16" s="86"/>
      <c r="R16" s="124"/>
      <c r="S16" s="86"/>
      <c r="T16" s="347"/>
      <c r="U16" s="189"/>
      <c r="V16" s="190"/>
      <c r="W16" s="337"/>
      <c r="X16" s="337"/>
      <c r="Y16" s="348" t="str">
        <f>IF(入力!Z23="","",入力!Z23)</f>
        <v>宮澤</v>
      </c>
      <c r="Z16" s="349"/>
      <c r="AA16" s="349"/>
      <c r="AB16" s="349"/>
      <c r="AC16" s="349"/>
      <c r="AD16" s="349" t="str">
        <f>IF(入力!AE23="","",入力!AE23)</f>
        <v>斗唯</v>
      </c>
      <c r="AE16" s="349"/>
      <c r="AF16" s="349"/>
      <c r="AG16" s="349"/>
      <c r="AH16" s="350"/>
      <c r="AI16" s="337"/>
      <c r="AJ16" s="337"/>
      <c r="AK16" s="86"/>
      <c r="AL16" s="124"/>
      <c r="AM16" s="86"/>
      <c r="AN16" s="347"/>
    </row>
    <row r="17" spans="1:40" ht="18.75" customHeight="1" x14ac:dyDescent="0.15">
      <c r="A17" s="199">
        <v>2</v>
      </c>
      <c r="B17" s="200"/>
      <c r="C17" s="316">
        <f>IF(入力!D24="","",入力!D24)</f>
        <v>2</v>
      </c>
      <c r="D17" s="316"/>
      <c r="E17" s="319" t="str">
        <f>IF(入力!F24="","",入力!F24)</f>
        <v>しぶや</v>
      </c>
      <c r="F17" s="320"/>
      <c r="G17" s="320"/>
      <c r="H17" s="320"/>
      <c r="I17" s="320"/>
      <c r="J17" s="320" t="str">
        <f>IF(入力!K24="","",入力!K24)</f>
        <v>けいすけ</v>
      </c>
      <c r="K17" s="320"/>
      <c r="L17" s="320"/>
      <c r="M17" s="320"/>
      <c r="N17" s="321"/>
      <c r="O17" s="316">
        <f>IF(入力!P24="","",入力!P24)</f>
        <v>2</v>
      </c>
      <c r="P17" s="316"/>
      <c r="Q17" s="314">
        <f>IF(入力!R24="","",入力!R24)</f>
        <v>150</v>
      </c>
      <c r="R17" s="99"/>
      <c r="S17" s="322" t="str">
        <f>IF(入力!T24="","",入力!T24)</f>
        <v>○</v>
      </c>
      <c r="T17" s="323"/>
      <c r="U17" s="199">
        <v>8</v>
      </c>
      <c r="V17" s="200"/>
      <c r="W17" s="316">
        <f>IF(入力!X24="","",入力!X24)</f>
        <v>8</v>
      </c>
      <c r="X17" s="316"/>
      <c r="Y17" s="319" t="str">
        <f>IF(入力!Z24="","",入力!Z24)</f>
        <v>ほそや</v>
      </c>
      <c r="Z17" s="320"/>
      <c r="AA17" s="320"/>
      <c r="AB17" s="320"/>
      <c r="AC17" s="320"/>
      <c r="AD17" s="320" t="str">
        <f>IF(入力!AE24="","",入力!AE24)</f>
        <v>りゅうせい</v>
      </c>
      <c r="AE17" s="320"/>
      <c r="AF17" s="320"/>
      <c r="AG17" s="320"/>
      <c r="AH17" s="321"/>
      <c r="AI17" s="316">
        <f>IF(入力!AJ24="","",入力!AJ24)</f>
        <v>1</v>
      </c>
      <c r="AJ17" s="316"/>
      <c r="AK17" s="314">
        <f>IF(入力!AL24="","",入力!AL24)</f>
        <v>158</v>
      </c>
      <c r="AL17" s="99"/>
      <c r="AM17" s="322" t="str">
        <f>IF(入力!AN24="","",入力!AN24)</f>
        <v>○</v>
      </c>
      <c r="AN17" s="323"/>
    </row>
    <row r="18" spans="1:40" ht="37.5" customHeight="1" x14ac:dyDescent="0.15">
      <c r="A18" s="201"/>
      <c r="B18" s="202"/>
      <c r="C18" s="317"/>
      <c r="D18" s="317"/>
      <c r="E18" s="312" t="str">
        <f>IF(入力!F25="","",入力!F25)</f>
        <v>渋谷</v>
      </c>
      <c r="F18" s="313"/>
      <c r="G18" s="313"/>
      <c r="H18" s="313"/>
      <c r="I18" s="313"/>
      <c r="J18" s="313" t="str">
        <f>IF(入力!K25="","",入力!K25)</f>
        <v>佳佑</v>
      </c>
      <c r="K18" s="313"/>
      <c r="L18" s="313"/>
      <c r="M18" s="313"/>
      <c r="N18" s="318"/>
      <c r="O18" s="317"/>
      <c r="P18" s="317"/>
      <c r="Q18" s="86"/>
      <c r="R18" s="124"/>
      <c r="S18" s="328"/>
      <c r="T18" s="329"/>
      <c r="U18" s="201"/>
      <c r="V18" s="202"/>
      <c r="W18" s="317"/>
      <c r="X18" s="317"/>
      <c r="Y18" s="312" t="str">
        <f>IF(入力!Z25="","",入力!Z25)</f>
        <v>細谷</v>
      </c>
      <c r="Z18" s="313"/>
      <c r="AA18" s="313"/>
      <c r="AB18" s="313"/>
      <c r="AC18" s="313"/>
      <c r="AD18" s="313" t="str">
        <f>IF(入力!AE25="","",入力!AE25)</f>
        <v>竜聖</v>
      </c>
      <c r="AE18" s="313"/>
      <c r="AF18" s="313"/>
      <c r="AG18" s="313"/>
      <c r="AH18" s="318"/>
      <c r="AI18" s="317"/>
      <c r="AJ18" s="317"/>
      <c r="AK18" s="86"/>
      <c r="AL18" s="124"/>
      <c r="AM18" s="328"/>
      <c r="AN18" s="329"/>
    </row>
    <row r="19" spans="1:40" ht="18.75" customHeight="1" x14ac:dyDescent="0.15">
      <c r="A19" s="189">
        <v>3</v>
      </c>
      <c r="B19" s="190"/>
      <c r="C19" s="316">
        <f>IF(入力!D26="","",入力!D26)</f>
        <v>3</v>
      </c>
      <c r="D19" s="316"/>
      <c r="E19" s="319" t="str">
        <f>IF(入力!F26="","",入力!F26)</f>
        <v>よしむら</v>
      </c>
      <c r="F19" s="320"/>
      <c r="G19" s="320"/>
      <c r="H19" s="320"/>
      <c r="I19" s="320"/>
      <c r="J19" s="320" t="str">
        <f>IF(入力!K26="","",入力!K26)</f>
        <v>たける</v>
      </c>
      <c r="K19" s="320"/>
      <c r="L19" s="320"/>
      <c r="M19" s="320"/>
      <c r="N19" s="321"/>
      <c r="O19" s="316">
        <f>IF(入力!P26="","",入力!P26)</f>
        <v>2</v>
      </c>
      <c r="P19" s="316"/>
      <c r="Q19" s="314">
        <f>IF(入力!R26="","",入力!R26)</f>
        <v>159</v>
      </c>
      <c r="R19" s="99"/>
      <c r="S19" s="322" t="str">
        <f>IF(入力!T26="","",入力!T26)</f>
        <v>○</v>
      </c>
      <c r="T19" s="323"/>
      <c r="U19" s="189">
        <v>9</v>
      </c>
      <c r="V19" s="190"/>
      <c r="W19" s="316" t="str">
        <f>IF(入力!X26="","",入力!X26)</f>
        <v/>
      </c>
      <c r="X19" s="316"/>
      <c r="Y19" s="319" t="str">
        <f>IF(入力!Z26="","",入力!Z26)</f>
        <v/>
      </c>
      <c r="Z19" s="320"/>
      <c r="AA19" s="320"/>
      <c r="AB19" s="320"/>
      <c r="AC19" s="320"/>
      <c r="AD19" s="320" t="str">
        <f>IF(入力!AE26="","",入力!AE26)</f>
        <v/>
      </c>
      <c r="AE19" s="320"/>
      <c r="AF19" s="320"/>
      <c r="AG19" s="320"/>
      <c r="AH19" s="321"/>
      <c r="AI19" s="316" t="str">
        <f>IF(入力!AJ26="","",入力!AJ26)</f>
        <v/>
      </c>
      <c r="AJ19" s="316"/>
      <c r="AK19" s="314" t="str">
        <f>IF(入力!AL26="","",入力!AL26)</f>
        <v/>
      </c>
      <c r="AL19" s="99"/>
      <c r="AM19" s="322" t="str">
        <f>IF(入力!AN26="","",入力!AN26)</f>
        <v>○</v>
      </c>
      <c r="AN19" s="323"/>
    </row>
    <row r="20" spans="1:40" ht="37.5" customHeight="1" x14ac:dyDescent="0.15">
      <c r="A20" s="189"/>
      <c r="B20" s="190"/>
      <c r="C20" s="317"/>
      <c r="D20" s="317"/>
      <c r="E20" s="312" t="str">
        <f>IF(入力!F27="","",入力!F27)</f>
        <v>吉村</v>
      </c>
      <c r="F20" s="313"/>
      <c r="G20" s="313"/>
      <c r="H20" s="313"/>
      <c r="I20" s="313"/>
      <c r="J20" s="313" t="str">
        <f>IF(入力!K27="","",入力!K27)</f>
        <v>武尊</v>
      </c>
      <c r="K20" s="313"/>
      <c r="L20" s="313"/>
      <c r="M20" s="313"/>
      <c r="N20" s="318"/>
      <c r="O20" s="317"/>
      <c r="P20" s="317"/>
      <c r="Q20" s="86"/>
      <c r="R20" s="124"/>
      <c r="S20" s="328"/>
      <c r="T20" s="329"/>
      <c r="U20" s="189"/>
      <c r="V20" s="190"/>
      <c r="W20" s="317"/>
      <c r="X20" s="317"/>
      <c r="Y20" s="312" t="str">
        <f>IF(入力!Z27="","",入力!Z27)</f>
        <v/>
      </c>
      <c r="Z20" s="313"/>
      <c r="AA20" s="313"/>
      <c r="AB20" s="313"/>
      <c r="AC20" s="313"/>
      <c r="AD20" s="313" t="str">
        <f>IF(入力!AE27="","",入力!AE27)</f>
        <v/>
      </c>
      <c r="AE20" s="313"/>
      <c r="AF20" s="313"/>
      <c r="AG20" s="313"/>
      <c r="AH20" s="318"/>
      <c r="AI20" s="317"/>
      <c r="AJ20" s="317"/>
      <c r="AK20" s="86"/>
      <c r="AL20" s="124"/>
      <c r="AM20" s="328"/>
      <c r="AN20" s="329"/>
    </row>
    <row r="21" spans="1:40" ht="18.75" customHeight="1" x14ac:dyDescent="0.15">
      <c r="A21" s="199">
        <v>4</v>
      </c>
      <c r="B21" s="200"/>
      <c r="C21" s="316">
        <f>IF(入力!D28="","",入力!D28)</f>
        <v>4</v>
      </c>
      <c r="D21" s="316"/>
      <c r="E21" s="319" t="str">
        <f>IF(入力!F28="","",入力!F28)</f>
        <v>いしい</v>
      </c>
      <c r="F21" s="320"/>
      <c r="G21" s="320"/>
      <c r="H21" s="320"/>
      <c r="I21" s="320"/>
      <c r="J21" s="320" t="str">
        <f>IF(入力!K28="","",入力!K28)</f>
        <v>はるき</v>
      </c>
      <c r="K21" s="320"/>
      <c r="L21" s="320"/>
      <c r="M21" s="320"/>
      <c r="N21" s="321"/>
      <c r="O21" s="316">
        <f>IF(入力!P28="","",入力!P28)</f>
        <v>2</v>
      </c>
      <c r="P21" s="316"/>
      <c r="Q21" s="314">
        <f>IF(入力!R28="","",入力!R28)</f>
        <v>166</v>
      </c>
      <c r="R21" s="99"/>
      <c r="S21" s="322" t="str">
        <f>IF(入力!T28="","",入力!T28)</f>
        <v>○</v>
      </c>
      <c r="T21" s="323"/>
      <c r="U21" s="199">
        <v>10</v>
      </c>
      <c r="V21" s="200"/>
      <c r="W21" s="316" t="str">
        <f>IF(入力!X28="","",入力!X28)</f>
        <v/>
      </c>
      <c r="X21" s="316"/>
      <c r="Y21" s="319" t="str">
        <f>IF(入力!Z28="","",入力!Z28)</f>
        <v/>
      </c>
      <c r="Z21" s="320"/>
      <c r="AA21" s="320"/>
      <c r="AB21" s="320"/>
      <c r="AC21" s="320"/>
      <c r="AD21" s="320" t="str">
        <f>IF(入力!AE28="","",入力!AE28)</f>
        <v/>
      </c>
      <c r="AE21" s="320"/>
      <c r="AF21" s="320"/>
      <c r="AG21" s="320"/>
      <c r="AH21" s="321"/>
      <c r="AI21" s="316" t="str">
        <f>IF(入力!AJ28="","",入力!AJ28)</f>
        <v/>
      </c>
      <c r="AJ21" s="316"/>
      <c r="AK21" s="314" t="str">
        <f>IF(入力!AL28="","",入力!AL28)</f>
        <v/>
      </c>
      <c r="AL21" s="99"/>
      <c r="AM21" s="322" t="str">
        <f>IF(入力!AN28="","",入力!AN28)</f>
        <v>○</v>
      </c>
      <c r="AN21" s="323"/>
    </row>
    <row r="22" spans="1:40" ht="37.5" customHeight="1" x14ac:dyDescent="0.15">
      <c r="A22" s="201"/>
      <c r="B22" s="202"/>
      <c r="C22" s="317"/>
      <c r="D22" s="317"/>
      <c r="E22" s="312" t="str">
        <f>IF(入力!F29="","",入力!F29)</f>
        <v>石井</v>
      </c>
      <c r="F22" s="313"/>
      <c r="G22" s="313"/>
      <c r="H22" s="313"/>
      <c r="I22" s="313"/>
      <c r="J22" s="313" t="str">
        <f>IF(入力!K29="","",入力!K29)</f>
        <v>陽基</v>
      </c>
      <c r="K22" s="313"/>
      <c r="L22" s="313"/>
      <c r="M22" s="313"/>
      <c r="N22" s="318"/>
      <c r="O22" s="317"/>
      <c r="P22" s="317"/>
      <c r="Q22" s="86"/>
      <c r="R22" s="124"/>
      <c r="S22" s="328"/>
      <c r="T22" s="329"/>
      <c r="U22" s="201"/>
      <c r="V22" s="202"/>
      <c r="W22" s="317"/>
      <c r="X22" s="317"/>
      <c r="Y22" s="312" t="str">
        <f>IF(入力!Z29="","",入力!Z29)</f>
        <v/>
      </c>
      <c r="Z22" s="313"/>
      <c r="AA22" s="313"/>
      <c r="AB22" s="313"/>
      <c r="AC22" s="313"/>
      <c r="AD22" s="313" t="str">
        <f>IF(入力!AE29="","",入力!AE29)</f>
        <v/>
      </c>
      <c r="AE22" s="313"/>
      <c r="AF22" s="313"/>
      <c r="AG22" s="313"/>
      <c r="AH22" s="318"/>
      <c r="AI22" s="317"/>
      <c r="AJ22" s="317"/>
      <c r="AK22" s="86"/>
      <c r="AL22" s="124"/>
      <c r="AM22" s="328"/>
      <c r="AN22" s="329"/>
    </row>
    <row r="23" spans="1:40" ht="18.75" customHeight="1" x14ac:dyDescent="0.15">
      <c r="A23" s="189">
        <v>5</v>
      </c>
      <c r="B23" s="190"/>
      <c r="C23" s="316">
        <f>IF(入力!D30="","",入力!D30)</f>
        <v>5</v>
      </c>
      <c r="D23" s="316"/>
      <c r="E23" s="319" t="str">
        <f>IF(入力!F30="","",入力!F30)</f>
        <v>かねだ</v>
      </c>
      <c r="F23" s="320"/>
      <c r="G23" s="320"/>
      <c r="H23" s="320"/>
      <c r="I23" s="320"/>
      <c r="J23" s="320" t="str">
        <f>IF(入力!K30="","",入力!K30)</f>
        <v>るか</v>
      </c>
      <c r="K23" s="320"/>
      <c r="L23" s="320"/>
      <c r="M23" s="320"/>
      <c r="N23" s="321"/>
      <c r="O23" s="316">
        <f>IF(入力!P30="","",入力!P30)</f>
        <v>1</v>
      </c>
      <c r="P23" s="316"/>
      <c r="Q23" s="314">
        <f>IF(入力!R30="","",入力!R30)</f>
        <v>153</v>
      </c>
      <c r="R23" s="99"/>
      <c r="S23" s="322" t="str">
        <f>IF(入力!T30="","",入力!T30)</f>
        <v>○</v>
      </c>
      <c r="T23" s="323"/>
      <c r="U23" s="218">
        <v>11</v>
      </c>
      <c r="V23" s="219"/>
      <c r="W23" s="316" t="str">
        <f>IF(入力!X30="","",入力!X30)</f>
        <v/>
      </c>
      <c r="X23" s="316"/>
      <c r="Y23" s="319" t="str">
        <f>IF(入力!Z30="","",入力!Z30)</f>
        <v/>
      </c>
      <c r="Z23" s="320"/>
      <c r="AA23" s="320"/>
      <c r="AB23" s="320"/>
      <c r="AC23" s="320"/>
      <c r="AD23" s="320" t="str">
        <f>IF(入力!AE30="","",入力!AE30)</f>
        <v/>
      </c>
      <c r="AE23" s="320"/>
      <c r="AF23" s="320"/>
      <c r="AG23" s="320"/>
      <c r="AH23" s="321"/>
      <c r="AI23" s="316" t="str">
        <f>IF(入力!AJ30="","",入力!AJ30)</f>
        <v/>
      </c>
      <c r="AJ23" s="316"/>
      <c r="AK23" s="314" t="str">
        <f>IF(入力!AL30="","",入力!AL30)</f>
        <v/>
      </c>
      <c r="AL23" s="99"/>
      <c r="AM23" s="322" t="str">
        <f>IF(入力!AN30="","",入力!AN30)</f>
        <v>○</v>
      </c>
      <c r="AN23" s="323"/>
    </row>
    <row r="24" spans="1:40" ht="37.5" customHeight="1" x14ac:dyDescent="0.15">
      <c r="A24" s="189"/>
      <c r="B24" s="190"/>
      <c r="C24" s="317"/>
      <c r="D24" s="317"/>
      <c r="E24" s="312" t="str">
        <f>IF(入力!F31="","",入力!F31)</f>
        <v>金田</v>
      </c>
      <c r="F24" s="313"/>
      <c r="G24" s="313"/>
      <c r="H24" s="313"/>
      <c r="I24" s="313"/>
      <c r="J24" s="313" t="str">
        <f>IF(入力!K31="","",入力!K31)</f>
        <v>琉樺</v>
      </c>
      <c r="K24" s="313"/>
      <c r="L24" s="313"/>
      <c r="M24" s="313"/>
      <c r="N24" s="318"/>
      <c r="O24" s="317"/>
      <c r="P24" s="317"/>
      <c r="Q24" s="86"/>
      <c r="R24" s="124"/>
      <c r="S24" s="328"/>
      <c r="T24" s="329"/>
      <c r="U24" s="218"/>
      <c r="V24" s="219"/>
      <c r="W24" s="317"/>
      <c r="X24" s="317"/>
      <c r="Y24" s="312" t="str">
        <f>IF(入力!Z31="","",入力!Z31)</f>
        <v/>
      </c>
      <c r="Z24" s="313"/>
      <c r="AA24" s="313"/>
      <c r="AB24" s="313"/>
      <c r="AC24" s="313"/>
      <c r="AD24" s="313" t="str">
        <f>IF(入力!AE31="","",入力!AE31)</f>
        <v/>
      </c>
      <c r="AE24" s="313"/>
      <c r="AF24" s="313"/>
      <c r="AG24" s="313"/>
      <c r="AH24" s="318"/>
      <c r="AI24" s="317"/>
      <c r="AJ24" s="317"/>
      <c r="AK24" s="86"/>
      <c r="AL24" s="124"/>
      <c r="AM24" s="328"/>
      <c r="AN24" s="329"/>
    </row>
    <row r="25" spans="1:40" ht="18.75" customHeight="1" x14ac:dyDescent="0.15">
      <c r="A25" s="199">
        <v>6</v>
      </c>
      <c r="B25" s="200"/>
      <c r="C25" s="316">
        <f>IF(入力!D32="","",入力!D32)</f>
        <v>6</v>
      </c>
      <c r="D25" s="316"/>
      <c r="E25" s="319" t="str">
        <f>IF(入力!F32="","",入力!F32)</f>
        <v>やまだ</v>
      </c>
      <c r="F25" s="320"/>
      <c r="G25" s="320"/>
      <c r="H25" s="320"/>
      <c r="I25" s="320"/>
      <c r="J25" s="320" t="str">
        <f>IF(入力!K32="","",入力!K32)</f>
        <v>そら</v>
      </c>
      <c r="K25" s="320"/>
      <c r="L25" s="320"/>
      <c r="M25" s="320"/>
      <c r="N25" s="321"/>
      <c r="O25" s="316">
        <f>IF(入力!P32="","",入力!P32)</f>
        <v>1</v>
      </c>
      <c r="P25" s="316"/>
      <c r="Q25" s="314">
        <f>IF(入力!R32="","",入力!R32)</f>
        <v>150</v>
      </c>
      <c r="R25" s="99"/>
      <c r="S25" s="322" t="str">
        <f>IF(入力!T32="","",入力!T32)</f>
        <v>○</v>
      </c>
      <c r="T25" s="323"/>
      <c r="U25" s="218">
        <v>12</v>
      </c>
      <c r="V25" s="219"/>
      <c r="W25" s="316" t="str">
        <f>IF(入力!X32="","",入力!X32)</f>
        <v/>
      </c>
      <c r="X25" s="316"/>
      <c r="Y25" s="319" t="str">
        <f>IF(入力!Z32="","",入力!Z32)</f>
        <v/>
      </c>
      <c r="Z25" s="320"/>
      <c r="AA25" s="320"/>
      <c r="AB25" s="320"/>
      <c r="AC25" s="320"/>
      <c r="AD25" s="320" t="str">
        <f>IF(入力!AE32="","",入力!AE32)</f>
        <v/>
      </c>
      <c r="AE25" s="320"/>
      <c r="AF25" s="320"/>
      <c r="AG25" s="320"/>
      <c r="AH25" s="321"/>
      <c r="AI25" s="316" t="str">
        <f>IF(入力!AJ32="","",入力!AJ32)</f>
        <v/>
      </c>
      <c r="AJ25" s="316"/>
      <c r="AK25" s="314" t="str">
        <f>IF(入力!AL32="","",入力!AL32)</f>
        <v/>
      </c>
      <c r="AL25" s="99"/>
      <c r="AM25" s="322" t="str">
        <f>IF(入力!AN32="","",入力!AN32)</f>
        <v>○</v>
      </c>
      <c r="AN25" s="323"/>
    </row>
    <row r="26" spans="1:40" ht="37.5" customHeight="1" thickBot="1" x14ac:dyDescent="0.2">
      <c r="A26" s="220"/>
      <c r="B26" s="221"/>
      <c r="C26" s="331"/>
      <c r="D26" s="331"/>
      <c r="E26" s="330" t="str">
        <f>IF(入力!F33="","",入力!F33)</f>
        <v>山田</v>
      </c>
      <c r="F26" s="326"/>
      <c r="G26" s="326"/>
      <c r="H26" s="326"/>
      <c r="I26" s="326"/>
      <c r="J26" s="326" t="str">
        <f>IF(入力!K33="","",入力!K33)</f>
        <v>空良</v>
      </c>
      <c r="K26" s="326"/>
      <c r="L26" s="326"/>
      <c r="M26" s="326"/>
      <c r="N26" s="327"/>
      <c r="O26" s="331"/>
      <c r="P26" s="331"/>
      <c r="Q26" s="315"/>
      <c r="R26" s="102"/>
      <c r="S26" s="324"/>
      <c r="T26" s="325"/>
      <c r="U26" s="225"/>
      <c r="V26" s="226"/>
      <c r="W26" s="331"/>
      <c r="X26" s="331"/>
      <c r="Y26" s="330" t="str">
        <f>IF(入力!Z33="","",入力!Z33)</f>
        <v/>
      </c>
      <c r="Z26" s="326"/>
      <c r="AA26" s="326"/>
      <c r="AB26" s="326"/>
      <c r="AC26" s="326"/>
      <c r="AD26" s="326" t="str">
        <f>IF(入力!AE33="","",入力!AE33)</f>
        <v/>
      </c>
      <c r="AE26" s="326"/>
      <c r="AF26" s="326"/>
      <c r="AG26" s="326"/>
      <c r="AH26" s="327"/>
      <c r="AI26" s="331"/>
      <c r="AJ26" s="331"/>
      <c r="AK26" s="315"/>
      <c r="AL26" s="102"/>
      <c r="AM26" s="324"/>
      <c r="AN26" s="325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92" t="s">
        <v>611</v>
      </c>
      <c r="B4" s="393"/>
      <c r="C4" s="393"/>
      <c r="D4" s="393"/>
      <c r="E4" s="393"/>
      <c r="F4" s="393"/>
      <c r="G4" s="394"/>
      <c r="H4" s="40" t="s">
        <v>612</v>
      </c>
      <c r="I4" s="40" t="s">
        <v>613</v>
      </c>
      <c r="J4" s="398" t="s">
        <v>614</v>
      </c>
      <c r="K4" s="393"/>
      <c r="L4" s="393"/>
      <c r="M4" s="393"/>
      <c r="N4" s="393"/>
      <c r="O4" s="393"/>
      <c r="P4" s="393"/>
      <c r="Q4" s="394"/>
    </row>
    <row r="5" spans="1:41" ht="72" customHeight="1" thickBot="1" x14ac:dyDescent="0.2">
      <c r="A5" s="395" t="str">
        <f>入力!$B$1</f>
        <v>２０１９（令和元）年度
神奈川県中学校バレーボール部活動普及・育成事業
（指導者研修会兼新人研修会）参加申込書</v>
      </c>
      <c r="B5" s="396"/>
      <c r="C5" s="396"/>
      <c r="D5" s="396"/>
      <c r="E5" s="396"/>
      <c r="F5" s="396"/>
      <c r="G5" s="397"/>
      <c r="H5" s="28"/>
      <c r="I5" s="28" t="str">
        <f>IF(入力!AH16="","",入力!AH16)</f>
        <v/>
      </c>
      <c r="J5" s="399"/>
      <c r="K5" s="400"/>
      <c r="L5" s="400"/>
      <c r="M5" s="400"/>
      <c r="N5" s="400"/>
      <c r="O5" s="400"/>
      <c r="P5" s="400"/>
      <c r="Q5" s="401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8116</v>
      </c>
      <c r="B7" s="31" t="str">
        <f t="shared" ref="B7:C7" si="0">IF($A$8="","",IF($A$9="",B8,B8&amp;"・"&amp;B9))</f>
        <v>大井町立湘光中学校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258</v>
      </c>
      <c r="G7" s="31" t="str">
        <f t="shared" si="1"/>
        <v>0019</v>
      </c>
      <c r="H7" s="31">
        <f t="shared" si="1"/>
        <v>0</v>
      </c>
      <c r="I7" s="31" t="str">
        <f t="shared" si="1"/>
        <v>神奈川県足柄上郡大井町金子1950</v>
      </c>
      <c r="J7" s="31">
        <f t="shared" si="1"/>
        <v>0</v>
      </c>
      <c r="K7" s="31" t="str">
        <f t="shared" si="1"/>
        <v>0465</v>
      </c>
      <c r="L7" s="31" t="str">
        <f t="shared" si="1"/>
        <v>82</v>
      </c>
      <c r="M7" s="31" t="str">
        <f t="shared" si="1"/>
        <v>2541</v>
      </c>
      <c r="N7" s="31" t="str">
        <f t="shared" si="1"/>
        <v>0465</v>
      </c>
      <c r="O7" s="31" t="str">
        <f t="shared" si="1"/>
        <v>82</v>
      </c>
      <c r="P7" s="31" t="str">
        <f t="shared" si="1"/>
        <v>2607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8116</v>
      </c>
      <c r="B8" s="32" t="str">
        <f>IF(入力!$F$3="","",入力!$F$3)</f>
        <v>大井町立湘光中学校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258</v>
      </c>
      <c r="G8" s="42" t="str">
        <f>IF(入力!$I$6="","",入力!$I$6)</f>
        <v>0019</v>
      </c>
      <c r="H8" s="32"/>
      <c r="I8" s="32" t="str">
        <f>IF(入力!$L$5="","",入力!$L$5)</f>
        <v>神奈川県足柄上郡大井町金子1950</v>
      </c>
      <c r="J8" s="32"/>
      <c r="K8" s="42" t="str">
        <f>IF(入力!$AB$4="","",入力!$AB$4)</f>
        <v>0465</v>
      </c>
      <c r="L8" s="42" t="str">
        <f>IF(入力!$AG$4="","",入力!$AG$4)</f>
        <v>82</v>
      </c>
      <c r="M8" s="42" t="str">
        <f>IF(入力!$AL$4="","",入力!$AL$4)</f>
        <v>2541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2607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一之瀬</v>
      </c>
      <c r="D16" s="32" t="str">
        <f>IF(入力!$K$13="","",入力!$K$13)</f>
        <v>丈稔</v>
      </c>
      <c r="E16" s="32" t="str">
        <f>IF(入力!$F$12="","",入力!$F$12)</f>
        <v>いちのせ</v>
      </c>
      <c r="F16" s="32" t="str">
        <f>IF(入力!$K$12="","",入力!$K$12)</f>
        <v>たけとし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堀</v>
      </c>
      <c r="D17" s="32" t="str">
        <f>IF(入力!$AE$13="","",入力!$AE$13)</f>
        <v>由里子</v>
      </c>
      <c r="E17" s="32" t="str">
        <f>IF(入力!$Z$12="","",入力!$Z$12)</f>
        <v>ほり</v>
      </c>
      <c r="F17" s="32" t="str">
        <f>IF(入力!$AE$12="","",入力!$AE$12)</f>
        <v>ゆりこ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宇佐美</v>
      </c>
      <c r="D24" s="32" t="str">
        <f>IF(入力!$AE$16="","",入力!$AE$16)</f>
        <v>健</v>
      </c>
      <c r="E24" s="32" t="str">
        <f>IF(入力!$Z$15="","",入力!$Z$15)</f>
        <v>うさみ</v>
      </c>
      <c r="F24" s="32" t="str">
        <f>IF(入力!$AE$15="","",入力!$AE$15)</f>
        <v>たける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宇佐美</v>
      </c>
      <c r="D53" s="32" t="str">
        <f>IF(OR(L53&lt;&gt;"○",入力!K23=""),"",入力!K23)</f>
        <v>健</v>
      </c>
      <c r="E53" s="32" t="str">
        <f>IF(OR(L53&lt;&gt;"○",入力!F22=""),"",入力!F22)</f>
        <v>うさみ</v>
      </c>
      <c r="F53" s="32" t="str">
        <f>IF(OR(L53&lt;&gt;"○",入力!K22=""),"",入力!K22)</f>
        <v>たける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渋谷</v>
      </c>
      <c r="D54" s="32" t="str">
        <f>IF(OR(L54&lt;&gt;"○",入力!K25=""),"",入力!K25)</f>
        <v>佳佑</v>
      </c>
      <c r="E54" s="32" t="str">
        <f>IF(OR(L54&lt;&gt;"○",入力!F24=""),"",入力!F24)</f>
        <v>しぶや</v>
      </c>
      <c r="F54" s="32" t="str">
        <f>IF(OR(L54&lt;&gt;"○",入力!K24=""),"",入力!K24)</f>
        <v>けいすけ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吉村</v>
      </c>
      <c r="D55" s="32" t="str">
        <f>IF(OR(L55&lt;&gt;"○",入力!K27=""),"",入力!K27)</f>
        <v>武尊</v>
      </c>
      <c r="E55" s="32" t="str">
        <f>IF(OR(L55&lt;&gt;"○",入力!F26=""),"",入力!F26)</f>
        <v>よしむら</v>
      </c>
      <c r="F55" s="32" t="str">
        <f>IF(OR(L55&lt;&gt;"○",入力!K26=""),"",入力!K26)</f>
        <v>たける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石井</v>
      </c>
      <c r="D56" s="32" t="str">
        <f>IF(OR(L56&lt;&gt;"○",入力!K29=""),"",入力!K29)</f>
        <v>陽基</v>
      </c>
      <c r="E56" s="32" t="str">
        <f>IF(OR(L56&lt;&gt;"○",入力!F28=""),"",入力!F28)</f>
        <v>いしい</v>
      </c>
      <c r="F56" s="32" t="str">
        <f>IF(OR(L56&lt;&gt;"○",入力!K28=""),"",入力!K28)</f>
        <v>はるき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金田</v>
      </c>
      <c r="D57" s="32" t="str">
        <f>IF(OR(L57&lt;&gt;"○",入力!K31=""),"",入力!K31)</f>
        <v>琉樺</v>
      </c>
      <c r="E57" s="32" t="str">
        <f>IF(OR(L57&lt;&gt;"○",入力!F30=""),"",入力!F30)</f>
        <v>かねだ</v>
      </c>
      <c r="F57" s="32" t="str">
        <f>IF(OR(L57&lt;&gt;"○",入力!K30=""),"",入力!K30)</f>
        <v>るか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山田</v>
      </c>
      <c r="D58" s="32" t="str">
        <f>IF(OR(L58&lt;&gt;"○",入力!K33=""),"",入力!K33)</f>
        <v>空良</v>
      </c>
      <c r="E58" s="32" t="str">
        <f>IF(OR(L58&lt;&gt;"○",入力!F32=""),"",入力!F32)</f>
        <v>やまだ</v>
      </c>
      <c r="F58" s="32" t="str">
        <f>IF(OR(L58&lt;&gt;"○",入力!K32=""),"",入力!K32)</f>
        <v>そら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宮澤</v>
      </c>
      <c r="D59" s="32" t="str">
        <f>IF(OR(L59&lt;&gt;"○",入力!AE23=""),"",入力!AE23)</f>
        <v>斗唯</v>
      </c>
      <c r="E59" s="32" t="str">
        <f>IF(OR(L59&lt;&gt;"○",入力!Z22=""),"",入力!Z22)</f>
        <v>みやざわ</v>
      </c>
      <c r="F59" s="32" t="str">
        <f>IF(OR(L59&lt;&gt;"○",入力!AE22=""),"",入力!AE22)</f>
        <v>とうい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細谷</v>
      </c>
      <c r="D60" s="32" t="str">
        <f>IF(OR(L60&lt;&gt;"○",入力!AE25=""),"",入力!AE25)</f>
        <v>竜聖</v>
      </c>
      <c r="E60" s="32" t="str">
        <f>IF(OR(L60&lt;&gt;"○",入力!Z24=""),"",入力!Z24)</f>
        <v>ほそや</v>
      </c>
      <c r="F60" s="32" t="str">
        <f>IF(OR(L60&lt;&gt;"○",入力!AE24=""),"",入力!AE24)</f>
        <v>りゅうせい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2019-02-13T13:45:19Z</cp:lastPrinted>
  <dcterms:created xsi:type="dcterms:W3CDTF">2006-11-03T01:52:14Z</dcterms:created>
  <dcterms:modified xsi:type="dcterms:W3CDTF">2019-11-10T04:48:48Z</dcterms:modified>
</cp:coreProperties>
</file>