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今日やるべきこと\緊急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<sst xmlns="http://schemas.openxmlformats.org/spreadsheetml/2006/main" count="1487" uniqueCount="762">
  <si>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</si>
  <si>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</si>
  <si>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</si>
  <si>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</si>
  <si>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</si>
  <si>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</si>
  <si>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</si>
  <si>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</si>
  <si>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</si>
  <si>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</si>
  <si>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</si>
  <si>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</si>
  <si>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</si>
  <si>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</si>
  <si>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</si>
  <si>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</si>
  <si>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</si>
  <si>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</si>
  <si>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</si>
  <si>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</si>
  <si>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</si>
  <si>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</si>
  <si>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</si>
  <si>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</si>
  <si>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</si>
  <si>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</si>
  <si>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</si>
  <si>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</si>
  <si>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</si>
  <si>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</si>
  <si>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</si>
  <si>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</si>
  <si>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</si>
  <si>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</si>
  <si>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</si>
  <si>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</si>
  <si>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</si>
  <si>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</si>
  <si>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</si>
  <si>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</si>
  <si>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</si>
  <si>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</si>
  <si>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</si>
  <si>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</si>
  <si>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</si>
  <si>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</si>
  <si>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</si>
  <si>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</si>
  <si>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</si>
  <si>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</si>
  <si>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</si>
  <si>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</si>
  <si>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</si>
  <si>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</si>
  <si>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</si>
  <si>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</si>
  <si>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</si>
  <si>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</si>
  <si>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</si>
  <si>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</si>
  <si>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</si>
  <si>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</si>
  <si>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</si>
  <si>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</si>
  <si>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</si>
  <si>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</si>
  <si>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</si>
  <si>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</si>
  <si>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</si>
  <si>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</si>
  <si>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</si>
  <si>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</si>
  <si>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</si>
  <si>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</si>
  <si>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</si>
  <si>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</si>
  <si>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</si>
  <si>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</si>
  <si>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</si>
  <si>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</si>
  <si>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</si>
  <si>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</si>
  <si>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</si>
  <si>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</si>
  <si>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</si>
  <si>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</si>
  <si>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</si>
  <si>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</si>
  <si>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</si>
  <si>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</si>
  <si>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</si>
  <si>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</si>
  <si>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</si>
  <si>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</si>
  <si>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</si>
  <si>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</si>
  <si>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</si>
  <si>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</si>
  <si>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</si>
  <si>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</si>
  <si>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</si>
  <si>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</si>
  <si>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</si>
  <si>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</si>
  <si>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</si>
  <si>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</si>
  <si>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</si>
  <si>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</si>
  <si>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</si>
  <si>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</si>
  <si>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</si>
  <si>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</si>
  <si>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</si>
  <si>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</si>
  <si>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</si>
  <si>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</si>
  <si>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</si>
  <si>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</si>
  <si>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</si>
  <si>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</si>
  <si>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</si>
  <si>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</si>
  <si>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</si>
  <si>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</si>
  <si>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</si>
  <si>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</si>
  <si>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</si>
  <si>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</si>
  <si>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</si>
  <si>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</si>
  <si>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</si>
  <si>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</si>
  <si>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</si>
  <si>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</si>
  <si>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</si>
  <si>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</si>
  <si>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</si>
  <si>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</si>
  <si>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</si>
  <si>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</si>
  <si>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</si>
  <si>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</si>
  <si>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</si>
  <si>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</si>
  <si>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</si>
  <si>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</si>
  <si>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</si>
  <si>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</si>
  <si>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</si>
  <si>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</si>
  <si>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</si>
  <si>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</si>
  <si>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</si>
  <si>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</si>
  <si>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</si>
  <si>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</si>
  <si>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</si>
  <si>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</si>
  <si>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</si>
  <si>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</si>
  <si>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</si>
  <si>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</si>
  <si>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</si>
  <si>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</si>
  <si>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</si>
  <si>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</si>
  <si>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</si>
  <si>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</si>
  <si>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</si>
  <si>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</si>
  <si>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</si>
  <si>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</si>
  <si>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</si>
  <si>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</si>
  <si>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</si>
  <si>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</si>
  <si>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</si>
  <si>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</si>
  <si>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</si>
  <si>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</si>
  <si>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</si>
  <si>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</si>
  <si>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</si>
  <si>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</si>
  <si>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</si>
  <si>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</si>
  <si>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</si>
  <si>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</si>
  <si>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</si>
  <si>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</si>
  <si>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</si>
  <si>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</si>
  <si>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</si>
  <si>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</si>
  <si>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</si>
  <si>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</si>
  <si>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</si>
  <si>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</si>
  <si>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</si>
  <si>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</si>
  <si>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</si>
  <si>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</si>
  <si>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</si>
  <si>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</si>
  <si>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</si>
  <si>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</si>
  <si>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</si>
  <si>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</si>
  <si>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</si>
  <si>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</si>
  <si>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</si>
  <si>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</si>
  <si>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</si>
  <si>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</si>
  <si>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</si>
  <si>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</si>
  <si>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</si>
  <si>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</si>
  <si>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</si>
  <si>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</si>
  <si>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</si>
  <si>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</si>
  <si>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</si>
  <si>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</si>
  <si>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</si>
  <si>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</si>
  <si>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</si>
  <si>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</si>
  <si>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</si>
  <si>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</si>
  <si>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</si>
  <si>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</si>
  <si>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</si>
  <si>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</si>
  <si>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</si>
  <si>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</si>
  <si>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</si>
  <si>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</si>
  <si>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</si>
  <si>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</si>
  <si>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</si>
  <si>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</si>
  <si>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</si>
  <si>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</si>
  <si>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</si>
  <si>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</si>
  <si>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</si>
  <si>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</si>
  <si>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</si>
  <si>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</si>
  <si>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</si>
  <si>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</si>
  <si>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</si>
  <si>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</si>
  <si>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</si>
  <si>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</si>
  <si>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</si>
  <si>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</si>
  <si>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</si>
  <si>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</si>
  <si>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</si>
  <si>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</si>
  <si>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</si>
  <si>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</si>
  <si>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</si>
  <si>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</si>
  <si>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</si>
  <si>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</si>
  <si>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</si>
  <si>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</si>
  <si>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</si>
  <si>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</si>
  <si>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</si>
  <si>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</si>
  <si>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</si>
  <si>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</si>
  <si>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</si>
  <si>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</si>
  <si>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</si>
  <si>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</si>
  <si>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</si>
  <si>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</si>
  <si>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</si>
  <si>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</si>
  <si>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</si>
  <si>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</si>
  <si>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</si>
  <si>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</si>
  <si>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</si>
  <si>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</si>
  <si>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</si>
  <si>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</si>
  <si>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</si>
  <si>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</si>
  <si>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</si>
  <si>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</si>
  <si>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</si>
  <si>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</si>
  <si>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</si>
  <si>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</si>
  <si>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</si>
  <si>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</si>
  <si>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</si>
  <si>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</si>
  <si>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</si>
  <si>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</si>
  <si>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</si>
  <si>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</si>
  <si>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</si>
  <si>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</si>
  <si>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</si>
  <si>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</si>
  <si>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</si>
  <si>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</si>
  <si>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</si>
  <si>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</si>
  <si>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</si>
  <si>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</si>
  <si>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</si>
  <si>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</si>
  <si>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</si>
  <si>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</si>
  <si>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</si>
  <si>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</si>
  <si>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</si>
  <si>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</si>
  <si>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</si>
  <si>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</si>
  <si>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</si>
  <si>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</si>
  <si>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</si>
  <si>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</si>
  <si>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</si>
  <si>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</si>
  <si>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</si>
  <si>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</si>
  <si>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</si>
  <si>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</si>
  <si>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</si>
  <si>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</si>
  <si>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</si>
  <si>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</si>
  <si>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</si>
  <si>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</si>
  <si>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</si>
  <si>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</si>
  <si>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</si>
  <si>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</si>
  <si>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</si>
  <si>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</si>
  <si>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</si>
  <si>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</si>
  <si>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</si>
  <si>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</si>
  <si>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</si>
  <si>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</si>
  <si>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</si>
  <si>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</si>
  <si>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</si>
  <si>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</si>
  <si>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</si>
  <si>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</si>
  <si>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</si>
  <si>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</si>
  <si>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</si>
  <si>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</si>
  <si>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</si>
  <si>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</si>
  <si>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</si>
  <si>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</si>
  <si>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</si>
  <si>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</si>
  <si>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</si>
  <si>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</si>
  <si>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</si>
  <si>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</si>
  <si>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</si>
  <si>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</si>
  <si>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</si>
  <si>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</si>
  <si>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</si>
  <si>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</si>
  <si>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</si>
  <si>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</si>
  <si>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</si>
  <si>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</si>
  <si>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</si>
  <si>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</si>
  <si>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</si>
  <si>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</si>
  <si>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</si>
  <si>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</si>
  <si>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</si>
  <si>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</si>
  <si>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</si>
  <si>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</si>
  <si>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</si>
  <si>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</si>
  <si>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</si>
  <si>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</si>
  <si>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</si>
  <si>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</si>
  <si>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</si>
  <si>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</si>
  <si>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</si>
  <si>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</si>
  <si>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</si>
  <si>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</si>
  <si>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</si>
  <si>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</si>
  <si>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</si>
  <si>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</si>
  <si>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</si>
  <si>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</si>
  <si>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</si>
  <si>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</si>
  <si>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</si>
  <si>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</si>
  <si>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</si>
  <si>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</si>
  <si>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</si>
  <si>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</si>
  <si>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</si>
  <si>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</si>
  <si>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</si>
  <si>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</si>
  <si>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</si>
  <si>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</si>
  <si>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</si>
  <si>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</si>
  <si>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</si>
  <si>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</si>
  <si>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</si>
  <si>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</si>
  <si>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</si>
  <si>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</si>
  <si>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</si>
  <si>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</si>
  <si>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</si>
  <si>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</si>
  <si>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</si>
  <si>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</si>
  <si>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</si>
  <si>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</si>
  <si>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</si>
  <si>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</si>
  <si>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</si>
  <si>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</si>
  <si>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</si>
  <si>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</si>
  <si>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</si>
  <si>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</si>
  <si>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</si>
  <si>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</si>
  <si>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</si>
  <si>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</si>
  <si>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</si>
  <si>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</si>
  <si>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</si>
  <si>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</si>
  <si>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</si>
  <si>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</si>
  <si>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</si>
  <si>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</si>
  <si>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</si>
  <si>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</si>
  <si>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</si>
  <si>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</si>
  <si>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</si>
  <si>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</si>
  <si>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</si>
  <si>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</si>
  <si>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</si>
  <si>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</si>
  <si>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</si>
  <si>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</si>
  <si>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</si>
  <si>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</si>
  <si>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</si>
  <si>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</si>
  <si>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</si>
  <si>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</si>
  <si>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</si>
  <si>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</si>
  <si>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</si>
  <si>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</si>
  <si>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</si>
  <si>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</si>
  <si>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</si>
  <si>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</si>
  <si>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</si>
  <si>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</si>
  <si>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</si>
  <si>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</si>
  <si>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</si>
  <si>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</si>
  <si>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</si>
  <si>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</si>
  <si>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</si>
  <si>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</si>
  <si>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</si>
  <si>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</si>
  <si>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</si>
  <si>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</si>
  <si>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</si>
  <si>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</si>
  <si>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</si>
  <si>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</si>
  <si>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</si>
  <si>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</si>
  <si>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</si>
  <si>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</si>
  <si>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</si>
  <si>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</si>
  <si>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</si>
  <si>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</si>
  <si>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</si>
  <si>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</si>
  <si>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</si>
  <si>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</si>
  <si>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</si>
  <si>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</si>
  <si>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</si>
  <si>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</si>
  <si>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</si>
  <si>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</si>
  <si>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</si>
  <si>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</si>
  <si>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</si>
  <si>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</si>
  <si>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</si>
  <si>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</si>
  <si>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</si>
  <si>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</si>
  <si>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</si>
  <si>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</si>
  <si>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</si>
  <si>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</si>
  <si>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</si>
  <si>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</si>
  <si>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</si>
  <si>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</si>
  <si>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</si>
  <si>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</si>
  <si>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</si>
  <si>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</si>
  <si>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</si>
  <si>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</si>
  <si>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</si>
  <si>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</si>
  <si>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</si>
  <si>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</si>
  <si>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</si>
  <si>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</si>
  <si>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</si>
  <si>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</si>
  <si>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</si>
  <si>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</si>
  <si>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</si>
  <si>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</si>
  <si>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</si>
  <si>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</si>
  <si>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</si>
  <si>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</si>
  <si>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</si>
  <si>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</si>
  <si>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</si>
  <si>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</si>
  <si>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</si>
  <si>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</si>
  <si>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</si>
  <si>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</si>
  <si>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</si>
  <si>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</si>
  <si>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</si>
  <si>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</si>
  <si>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</si>
  <si>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</si>
  <si>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</si>
  <si>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</si>
  <si>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</si>
  <si>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</si>
  <si>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</si>
  <si>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</si>
  <si>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</si>
  <si>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</si>
  <si>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</si>
  <si>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</si>
  <si>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</si>
  <si>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</si>
  <si>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</si>
  <si>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</si>
  <si>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</si>
  <si>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</si>
  <si>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</si>
  <si>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</si>
  <si>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</si>
  <si>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</si>
  <si>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</si>
  <si>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</si>
  <si>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</si>
  <si>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</si>
  <si>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</si>
  <si>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</si>
  <si>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</si>
  <si>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</si>
  <si>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</si>
  <si>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</si>
  <si>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</si>
  <si>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</si>
  <si>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</si>
  <si>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</si>
  <si>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</si>
  <si>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</si>
  <si>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</si>
  <si>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</si>
  <si>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</si>
  <si>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</si>
  <si>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</si>
  <si>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</si>
  <si>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</si>
  <si>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</si>
  <si>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</si>
  <si>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</si>
  <si>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</si>
  <si>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</si>
  <si>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</si>
  <si>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</si>
  <si>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</si>
  <si>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</si>
  <si>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</si>
  <si>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</si>
  <si>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</si>
  <si>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</si>
  <si>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</si>
  <si>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</si>
  <si>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</si>
  <si>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</si>
  <si>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</si>
  <si>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</si>
  <si>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</si>
  <si>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</si>
  <si>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</si>
  <si>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</si>
  <si>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</si>
  <si>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</si>
  <si>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</si>
  <si>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</si>
  <si>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</si>
  <si>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</si>
  <si>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</si>
  <si>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</si>
  <si>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</si>
  <si>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</si>
  <si>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</si>
  <si>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</si>
  <si>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</si>
  <si>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</si>
  <si>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</si>
  <si>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</si>
  <si>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</si>
  <si>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</si>
  <si>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</si>
  <si>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</si>
  <si>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</si>
  <si>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</si>
  <si>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</si>
  <si>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</si>
  <si>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</si>
  <si>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</si>
  <si>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</si>
  <si>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</si>
  <si>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</si>
  <si>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</si>
  <si>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</si>
  <si>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</si>
  <si>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</si>
  <si>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</si>
  <si>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</si>
  <si>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</si>
  <si>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</si>
  <si>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</si>
  <si>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</si>
  <si>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</si>
  <si>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</si>
  <si>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</si>
  <si>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</si>
  <si>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</si>
  <si>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</si>
  <si>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</si>
  <si>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</si>
  <si>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</si>
  <si>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</si>
  <si>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</si>
  <si>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</si>
  <si>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</si>
  <si>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511</t>
    <phoneticPr fontId="2"/>
  </si>
  <si>
    <t>2340</t>
    <phoneticPr fontId="2"/>
  </si>
  <si>
    <t>5491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</si>
  <si>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</si>
  <si>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</si>
  <si>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</si>
  <si>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廣田</t>
    <rPh sb="0" eb="2">
      <t>ヒロタ</t>
    </rPh>
    <phoneticPr fontId="2"/>
  </si>
  <si>
    <t>歩</t>
    <rPh sb="0" eb="1">
      <t>アユ</t>
    </rPh>
    <phoneticPr fontId="2"/>
  </si>
  <si>
    <t>ひろた</t>
    <phoneticPr fontId="2"/>
  </si>
  <si>
    <t>あゆみ</t>
    <phoneticPr fontId="2"/>
  </si>
  <si>
    <t>日髙</t>
    <rPh sb="0" eb="1">
      <t>ヒ</t>
    </rPh>
    <rPh sb="1" eb="2">
      <t>タカ</t>
    </rPh>
    <phoneticPr fontId="2"/>
  </si>
  <si>
    <t>桃子</t>
    <rPh sb="0" eb="2">
      <t>モモコ</t>
    </rPh>
    <phoneticPr fontId="2"/>
  </si>
  <si>
    <t>ももこ</t>
    <phoneticPr fontId="2"/>
  </si>
  <si>
    <t>ひだか</t>
    <phoneticPr fontId="2"/>
  </si>
  <si>
    <t>はしもと</t>
    <phoneticPr fontId="2"/>
  </si>
  <si>
    <t>なつき</t>
    <phoneticPr fontId="2"/>
  </si>
  <si>
    <t>南月</t>
    <rPh sb="0" eb="1">
      <t>ミナミ</t>
    </rPh>
    <rPh sb="1" eb="2">
      <t>ツキ</t>
    </rPh>
    <phoneticPr fontId="2"/>
  </si>
  <si>
    <t>橋本</t>
    <rPh sb="0" eb="2">
      <t>ハシモト</t>
    </rPh>
    <phoneticPr fontId="2"/>
  </si>
  <si>
    <t>たかはた</t>
    <phoneticPr fontId="2"/>
  </si>
  <si>
    <t>いろは</t>
    <phoneticPr fontId="2"/>
  </si>
  <si>
    <t>彩葉</t>
    <rPh sb="0" eb="1">
      <t>イロドリ</t>
    </rPh>
    <rPh sb="1" eb="2">
      <t>ハ</t>
    </rPh>
    <phoneticPr fontId="2"/>
  </si>
  <si>
    <t>高畑</t>
    <rPh sb="0" eb="2">
      <t>タカハタ</t>
    </rPh>
    <phoneticPr fontId="2"/>
  </si>
  <si>
    <t>いしい</t>
    <phoneticPr fontId="2"/>
  </si>
  <si>
    <t>かれん</t>
    <phoneticPr fontId="2"/>
  </si>
  <si>
    <t>石井</t>
    <rPh sb="0" eb="2">
      <t>イシイ</t>
    </rPh>
    <phoneticPr fontId="2"/>
  </si>
  <si>
    <t>おおむた</t>
    <phoneticPr fontId="2"/>
  </si>
  <si>
    <t>ことみ</t>
    <phoneticPr fontId="2"/>
  </si>
  <si>
    <t>詞美</t>
    <rPh sb="0" eb="1">
      <t>シ</t>
    </rPh>
    <rPh sb="1" eb="2">
      <t>ミ</t>
    </rPh>
    <phoneticPr fontId="2"/>
  </si>
  <si>
    <t>大牟田</t>
    <rPh sb="0" eb="3">
      <t>オオムタ</t>
    </rPh>
    <phoneticPr fontId="2"/>
  </si>
  <si>
    <t>はった</t>
    <phoneticPr fontId="2"/>
  </si>
  <si>
    <t>かのん</t>
    <phoneticPr fontId="2"/>
  </si>
  <si>
    <t>花音</t>
    <rPh sb="0" eb="2">
      <t>カノン</t>
    </rPh>
    <phoneticPr fontId="2"/>
  </si>
  <si>
    <t>八田</t>
    <rPh sb="0" eb="2">
      <t>ハッタ</t>
    </rPh>
    <phoneticPr fontId="2"/>
  </si>
  <si>
    <t>うえの</t>
    <phoneticPr fontId="2"/>
  </si>
  <si>
    <t>すずね</t>
    <phoneticPr fontId="2"/>
  </si>
  <si>
    <t>植野</t>
    <rPh sb="0" eb="2">
      <t>ウエノ</t>
    </rPh>
    <phoneticPr fontId="2"/>
  </si>
  <si>
    <t>鈴音</t>
    <rPh sb="0" eb="2">
      <t>スズネ</t>
    </rPh>
    <phoneticPr fontId="2"/>
  </si>
  <si>
    <t>武田</t>
    <rPh sb="0" eb="2">
      <t>タケダ</t>
    </rPh>
    <phoneticPr fontId="2"/>
  </si>
  <si>
    <t>桜和</t>
    <rPh sb="0" eb="1">
      <t>サクラ</t>
    </rPh>
    <rPh sb="1" eb="2">
      <t>ワ</t>
    </rPh>
    <phoneticPr fontId="2"/>
  </si>
  <si>
    <t>さわ</t>
    <phoneticPr fontId="2"/>
  </si>
  <si>
    <t>たけだ</t>
    <phoneticPr fontId="2"/>
  </si>
  <si>
    <t>小川</t>
    <rPh sb="0" eb="2">
      <t>オガワ</t>
    </rPh>
    <phoneticPr fontId="2"/>
  </si>
  <si>
    <t>凛佳</t>
    <rPh sb="0" eb="1">
      <t>リン</t>
    </rPh>
    <rPh sb="1" eb="2">
      <t>カ</t>
    </rPh>
    <phoneticPr fontId="2"/>
  </si>
  <si>
    <t>りんか</t>
    <phoneticPr fontId="2"/>
  </si>
  <si>
    <t>おがわ</t>
    <phoneticPr fontId="2"/>
  </si>
  <si>
    <t>ともの</t>
    <phoneticPr fontId="2"/>
  </si>
  <si>
    <t>とわ</t>
    <phoneticPr fontId="2"/>
  </si>
  <si>
    <t>永遠</t>
    <rPh sb="0" eb="2">
      <t>トワ</t>
    </rPh>
    <phoneticPr fontId="2"/>
  </si>
  <si>
    <t>友野</t>
    <rPh sb="0" eb="2">
      <t>トモノ</t>
    </rPh>
    <phoneticPr fontId="2"/>
  </si>
  <si>
    <t>よしの</t>
    <phoneticPr fontId="2"/>
  </si>
  <si>
    <t>ひより</t>
    <phoneticPr fontId="2"/>
  </si>
  <si>
    <t>日和</t>
    <rPh sb="0" eb="2">
      <t>ヒヨリ</t>
    </rPh>
    <phoneticPr fontId="2"/>
  </si>
  <si>
    <t>慶野</t>
    <rPh sb="0" eb="2">
      <t>ヨシノ</t>
    </rPh>
    <phoneticPr fontId="2"/>
  </si>
  <si>
    <t>あおき</t>
    <phoneticPr fontId="2"/>
  </si>
  <si>
    <t>かえで</t>
    <phoneticPr fontId="2"/>
  </si>
  <si>
    <t>青木</t>
    <rPh sb="0" eb="2">
      <t>アオキ</t>
    </rPh>
    <phoneticPr fontId="2"/>
  </si>
  <si>
    <t>かわい</t>
    <phoneticPr fontId="2"/>
  </si>
  <si>
    <t>あずみ</t>
    <phoneticPr fontId="2"/>
  </si>
  <si>
    <t>亜純</t>
    <rPh sb="0" eb="2">
      <t>アズミ</t>
    </rPh>
    <phoneticPr fontId="2"/>
  </si>
  <si>
    <t>河合</t>
    <rPh sb="0" eb="2">
      <t>カワイ</t>
    </rPh>
    <phoneticPr fontId="2"/>
  </si>
  <si>
    <t>上松</t>
    <rPh sb="0" eb="2">
      <t>ウエマツ</t>
    </rPh>
    <phoneticPr fontId="2"/>
  </si>
  <si>
    <t>叶愛</t>
    <rPh sb="0" eb="1">
      <t>カナ</t>
    </rPh>
    <rPh sb="1" eb="2">
      <t>アイ</t>
    </rPh>
    <phoneticPr fontId="2"/>
  </si>
  <si>
    <t>のあ</t>
    <phoneticPr fontId="2"/>
  </si>
  <si>
    <t>うえまつ</t>
    <phoneticPr fontId="2"/>
  </si>
  <si>
    <t>川崎市立塚越中学校</t>
    <rPh sb="0" eb="4">
      <t>カワサキシリツ</t>
    </rPh>
    <rPh sb="4" eb="6">
      <t>ツカゴシ</t>
    </rPh>
    <rPh sb="6" eb="9">
      <t>チュウガッコウ</t>
    </rPh>
    <phoneticPr fontId="2"/>
  </si>
  <si>
    <t>野口　英司</t>
    <rPh sb="0" eb="2">
      <t>ノグチ</t>
    </rPh>
    <rPh sb="3" eb="4">
      <t>エイ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</si>
</sst>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Y46" sqref="Y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2112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2" t="str">
        <f>IF(S2="","",VLOOKUP(S2,チーム番号!A2:E501,5,FALSE))</f>
        <v>川崎市立塚越中学校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698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697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6"/>
      <c r="C11" s="287"/>
      <c r="D11" s="287"/>
      <c r="E11" s="288"/>
      <c r="F11" s="289"/>
      <c r="G11" s="290"/>
      <c r="H11" s="51" t="s">
        <v>592</v>
      </c>
      <c r="I11" s="291"/>
      <c r="J11" s="291"/>
      <c r="K11" s="29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3"/>
      <c r="AC11" s="294"/>
      <c r="AD11" s="294"/>
      <c r="AE11" s="294"/>
      <c r="AF11" s="52" t="s">
        <v>587</v>
      </c>
      <c r="AG11" s="294"/>
      <c r="AH11" s="294"/>
      <c r="AI11" s="294"/>
      <c r="AJ11" s="294"/>
      <c r="AK11" s="52" t="s">
        <v>587</v>
      </c>
      <c r="AL11" s="294"/>
      <c r="AM11" s="294"/>
      <c r="AN11" s="294"/>
      <c r="AO11" s="295"/>
    </row>
    <row r="12" spans="1:41" ht="13.5" customHeight="1" x14ac:dyDescent="0.15">
      <c r="B12" s="279" t="s">
        <v>691</v>
      </c>
      <c r="C12" s="280"/>
      <c r="D12" s="280"/>
      <c r="E12" s="281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79" t="s">
        <v>0</v>
      </c>
      <c r="W12" s="280"/>
      <c r="X12" s="280"/>
      <c r="Y12" s="281"/>
      <c r="Z12" s="266" t="s">
        <v>709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69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69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thickTop="1" x14ac:dyDescent="0.15">
      <c r="B15" s="279" t="s">
        <v>691</v>
      </c>
      <c r="C15" s="280"/>
      <c r="D15" s="280"/>
      <c r="E15" s="281"/>
      <c r="F15" s="266" t="s">
        <v>759</v>
      </c>
      <c r="G15" s="267"/>
      <c r="H15" s="267"/>
      <c r="I15" s="267"/>
      <c r="J15" s="267"/>
      <c r="K15" s="267" t="s">
        <v>758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79" t="s">
        <v>595</v>
      </c>
      <c r="W15" s="280"/>
      <c r="X15" s="280"/>
      <c r="Y15" s="281"/>
      <c r="Z15" s="114" t="s">
        <v>710</v>
      </c>
      <c r="AA15" s="115"/>
      <c r="AB15" s="115"/>
      <c r="AC15" s="115"/>
      <c r="AD15" s="115"/>
      <c r="AE15" s="115" t="s">
        <v>711</v>
      </c>
      <c r="AF15" s="115"/>
      <c r="AG15" s="115"/>
      <c r="AH15" s="115"/>
      <c r="AI15" s="116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756</v>
      </c>
      <c r="G16" s="252"/>
      <c r="H16" s="252"/>
      <c r="I16" s="252"/>
      <c r="J16" s="253"/>
      <c r="K16" s="252" t="s">
        <v>757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15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2" t="s">
        <v>15</v>
      </c>
      <c r="S20" s="296"/>
      <c r="T20" s="282" t="s">
        <v>16</v>
      </c>
      <c r="U20" s="283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2" t="s">
        <v>15</v>
      </c>
      <c r="AM20" s="296"/>
      <c r="AN20" s="282" t="s">
        <v>16</v>
      </c>
      <c r="AO20" s="283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4"/>
      <c r="S21" s="284"/>
      <c r="T21" s="284"/>
      <c r="U21" s="285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4"/>
      <c r="AM21" s="284"/>
      <c r="AN21" s="284"/>
      <c r="AO21" s="285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710</v>
      </c>
      <c r="G22" s="115"/>
      <c r="H22" s="115"/>
      <c r="I22" s="115"/>
      <c r="J22" s="115"/>
      <c r="K22" s="115" t="s">
        <v>711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2</v>
      </c>
      <c r="AK22" s="112"/>
      <c r="AL22" s="103">
        <v>175</v>
      </c>
      <c r="AM22" s="104"/>
      <c r="AN22" s="299" t="s">
        <v>597</v>
      </c>
      <c r="AO22" s="300"/>
    </row>
    <row r="23" spans="2:41" ht="30" customHeight="1" x14ac:dyDescent="0.15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733</v>
      </c>
      <c r="AA23" s="108"/>
      <c r="AB23" s="108"/>
      <c r="AC23" s="108"/>
      <c r="AD23" s="108"/>
      <c r="AE23" s="108" t="s">
        <v>734</v>
      </c>
      <c r="AF23" s="108"/>
      <c r="AG23" s="108"/>
      <c r="AH23" s="108"/>
      <c r="AI23" s="109"/>
      <c r="AJ23" s="113"/>
      <c r="AK23" s="113"/>
      <c r="AL23" s="91"/>
      <c r="AM23" s="92"/>
      <c r="AN23" s="301"/>
      <c r="AO23" s="302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159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2</v>
      </c>
      <c r="AK24" s="71"/>
      <c r="AL24" s="87">
        <v>167</v>
      </c>
      <c r="AM24" s="88"/>
      <c r="AN24" s="297" t="s">
        <v>544</v>
      </c>
      <c r="AO24" s="298"/>
    </row>
    <row r="25" spans="2:41" ht="30" customHeight="1" x14ac:dyDescent="0.15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737</v>
      </c>
      <c r="AA25" s="99"/>
      <c r="AB25" s="99"/>
      <c r="AC25" s="99"/>
      <c r="AD25" s="99"/>
      <c r="AE25" s="99" t="s">
        <v>738</v>
      </c>
      <c r="AF25" s="99"/>
      <c r="AG25" s="99"/>
      <c r="AH25" s="99"/>
      <c r="AI25" s="100"/>
      <c r="AJ25" s="95"/>
      <c r="AK25" s="95"/>
      <c r="AL25" s="91"/>
      <c r="AM25" s="92"/>
      <c r="AN25" s="297"/>
      <c r="AO25" s="298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3</v>
      </c>
      <c r="Q26" s="71"/>
      <c r="R26" s="87">
        <v>164</v>
      </c>
      <c r="S26" s="88"/>
      <c r="T26" s="303" t="s">
        <v>544</v>
      </c>
      <c r="U26" s="304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742</v>
      </c>
      <c r="AF26" s="81"/>
      <c r="AG26" s="81"/>
      <c r="AH26" s="81"/>
      <c r="AI26" s="82"/>
      <c r="AJ26" s="71">
        <v>2</v>
      </c>
      <c r="AK26" s="71"/>
      <c r="AL26" s="87">
        <v>164</v>
      </c>
      <c r="AM26" s="88"/>
      <c r="AN26" s="297" t="s">
        <v>544</v>
      </c>
      <c r="AO26" s="298"/>
    </row>
    <row r="27" spans="2:41" ht="30" customHeight="1" x14ac:dyDescent="0.15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3"/>
      <c r="U27" s="304"/>
      <c r="V27" s="93"/>
      <c r="W27" s="94"/>
      <c r="X27" s="95"/>
      <c r="Y27" s="95"/>
      <c r="Z27" s="98" t="s">
        <v>744</v>
      </c>
      <c r="AA27" s="99"/>
      <c r="AB27" s="99"/>
      <c r="AC27" s="99"/>
      <c r="AD27" s="99"/>
      <c r="AE27" s="99" t="s">
        <v>743</v>
      </c>
      <c r="AF27" s="99"/>
      <c r="AG27" s="99"/>
      <c r="AH27" s="99"/>
      <c r="AI27" s="100"/>
      <c r="AJ27" s="95"/>
      <c r="AK27" s="95"/>
      <c r="AL27" s="91"/>
      <c r="AM27" s="92"/>
      <c r="AN27" s="297"/>
      <c r="AO27" s="298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721</v>
      </c>
      <c r="G28" s="81"/>
      <c r="H28" s="81"/>
      <c r="I28" s="81"/>
      <c r="J28" s="81"/>
      <c r="K28" s="81" t="s">
        <v>722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7" t="s">
        <v>544</v>
      </c>
      <c r="U28" s="298"/>
      <c r="V28" s="83">
        <v>10</v>
      </c>
      <c r="W28" s="84"/>
      <c r="X28" s="71">
        <v>10</v>
      </c>
      <c r="Y28" s="71"/>
      <c r="Z28" s="80" t="s">
        <v>745</v>
      </c>
      <c r="AA28" s="81"/>
      <c r="AB28" s="81"/>
      <c r="AC28" s="81"/>
      <c r="AD28" s="81"/>
      <c r="AE28" s="81" t="s">
        <v>746</v>
      </c>
      <c r="AF28" s="81"/>
      <c r="AG28" s="81"/>
      <c r="AH28" s="81"/>
      <c r="AI28" s="82"/>
      <c r="AJ28" s="71">
        <v>2</v>
      </c>
      <c r="AK28" s="71"/>
      <c r="AL28" s="87">
        <v>161</v>
      </c>
      <c r="AM28" s="88"/>
      <c r="AN28" s="297" t="s">
        <v>544</v>
      </c>
      <c r="AO28" s="298"/>
    </row>
    <row r="29" spans="2:41" ht="30" customHeight="1" x14ac:dyDescent="0.15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7"/>
      <c r="U29" s="298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747</v>
      </c>
      <c r="AF29" s="99"/>
      <c r="AG29" s="99"/>
      <c r="AH29" s="99"/>
      <c r="AI29" s="100"/>
      <c r="AJ29" s="95"/>
      <c r="AK29" s="95"/>
      <c r="AL29" s="91"/>
      <c r="AM29" s="92"/>
      <c r="AN29" s="297"/>
      <c r="AO29" s="298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725</v>
      </c>
      <c r="G30" s="81"/>
      <c r="H30" s="81"/>
      <c r="I30" s="81"/>
      <c r="J30" s="81"/>
      <c r="K30" s="81" t="s">
        <v>726</v>
      </c>
      <c r="L30" s="81"/>
      <c r="M30" s="81"/>
      <c r="N30" s="81"/>
      <c r="O30" s="82"/>
      <c r="P30" s="71">
        <v>3</v>
      </c>
      <c r="Q30" s="71"/>
      <c r="R30" s="87">
        <v>159</v>
      </c>
      <c r="S30" s="88"/>
      <c r="T30" s="297" t="s">
        <v>544</v>
      </c>
      <c r="U30" s="298"/>
      <c r="V30" s="76">
        <v>11</v>
      </c>
      <c r="W30" s="77"/>
      <c r="X30" s="71">
        <v>11</v>
      </c>
      <c r="Y30" s="71"/>
      <c r="Z30" s="80" t="s">
        <v>749</v>
      </c>
      <c r="AA30" s="81"/>
      <c r="AB30" s="81"/>
      <c r="AC30" s="81"/>
      <c r="AD30" s="81"/>
      <c r="AE30" s="81" t="s">
        <v>750</v>
      </c>
      <c r="AF30" s="81"/>
      <c r="AG30" s="81"/>
      <c r="AH30" s="81"/>
      <c r="AI30" s="82"/>
      <c r="AJ30" s="71">
        <v>2</v>
      </c>
      <c r="AK30" s="71"/>
      <c r="AL30" s="87">
        <v>152</v>
      </c>
      <c r="AM30" s="88"/>
      <c r="AN30" s="297" t="s">
        <v>544</v>
      </c>
      <c r="AO30" s="298"/>
    </row>
    <row r="31" spans="2:41" ht="30" customHeight="1" x14ac:dyDescent="0.15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7"/>
      <c r="U31" s="298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750</v>
      </c>
      <c r="AF31" s="99"/>
      <c r="AG31" s="99"/>
      <c r="AH31" s="99"/>
      <c r="AI31" s="100"/>
      <c r="AJ31" s="95"/>
      <c r="AK31" s="95"/>
      <c r="AL31" s="91"/>
      <c r="AM31" s="92"/>
      <c r="AN31" s="297"/>
      <c r="AO31" s="298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729</v>
      </c>
      <c r="G32" s="81"/>
      <c r="H32" s="81"/>
      <c r="I32" s="81"/>
      <c r="J32" s="81"/>
      <c r="K32" s="81" t="s">
        <v>730</v>
      </c>
      <c r="L32" s="81"/>
      <c r="M32" s="81"/>
      <c r="N32" s="81"/>
      <c r="O32" s="82"/>
      <c r="P32" s="71">
        <v>3</v>
      </c>
      <c r="Q32" s="71"/>
      <c r="R32" s="87">
        <v>156</v>
      </c>
      <c r="S32" s="88"/>
      <c r="T32" s="297" t="s">
        <v>544</v>
      </c>
      <c r="U32" s="298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753</v>
      </c>
      <c r="AF32" s="81"/>
      <c r="AG32" s="81"/>
      <c r="AH32" s="81"/>
      <c r="AI32" s="82"/>
      <c r="AJ32" s="71">
        <v>2</v>
      </c>
      <c r="AK32" s="71"/>
      <c r="AL32" s="87">
        <v>149</v>
      </c>
      <c r="AM32" s="88"/>
      <c r="AN32" s="297" t="s">
        <v>544</v>
      </c>
      <c r="AO32" s="298"/>
    </row>
    <row r="33" spans="1:43" ht="30" customHeight="1" thickBot="1" x14ac:dyDescent="0.2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5"/>
      <c r="U33" s="306"/>
      <c r="V33" s="78"/>
      <c r="W33" s="79"/>
      <c r="X33" s="72"/>
      <c r="Y33" s="72"/>
      <c r="Z33" s="73" t="s">
        <v>755</v>
      </c>
      <c r="AA33" s="74"/>
      <c r="AB33" s="74"/>
      <c r="AC33" s="74"/>
      <c r="AD33" s="74"/>
      <c r="AE33" s="74" t="s">
        <v>754</v>
      </c>
      <c r="AF33" s="74"/>
      <c r="AG33" s="74"/>
      <c r="AH33" s="74"/>
      <c r="AI33" s="75"/>
      <c r="AJ33" s="72"/>
      <c r="AK33" s="72"/>
      <c r="AL33" s="89"/>
      <c r="AM33" s="90"/>
      <c r="AN33" s="305"/>
      <c r="AO33" s="306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8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1"/>
      <c r="V36" s="59" t="s">
        <v>599</v>
      </c>
      <c r="W36" s="60"/>
      <c r="X36" s="60"/>
      <c r="Y36" s="60"/>
      <c r="Z36" s="61"/>
      <c r="AA36" s="278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1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2" t="s">
        <v>546</v>
      </c>
      <c r="B2" s="373"/>
      <c r="C2" s="373"/>
      <c r="D2" s="373"/>
      <c r="E2" s="373"/>
      <c r="F2" s="373"/>
      <c r="G2" s="373"/>
      <c r="H2" s="374">
        <f>IF(入力!I2="","",入力!I2)</f>
        <v>2</v>
      </c>
      <c r="I2" s="338"/>
      <c r="J2" s="375"/>
      <c r="K2" s="376" t="s">
        <v>547</v>
      </c>
      <c r="L2" s="373"/>
      <c r="M2" s="373"/>
      <c r="N2" s="373"/>
      <c r="O2" s="373"/>
      <c r="P2" s="373"/>
      <c r="Q2" s="373"/>
      <c r="R2" s="374">
        <f>IF(入力!S2="","",入力!S2)</f>
        <v>2112</v>
      </c>
      <c r="S2" s="338"/>
      <c r="T2" s="338"/>
      <c r="U2" s="338"/>
      <c r="V2" s="338"/>
      <c r="W2" s="338"/>
      <c r="X2" s="375"/>
      <c r="Y2" s="337" t="str">
        <f>IF(R2="","",VLOOKUP(R2,チーム番号!A2:E501,2,FALSE))</f>
        <v>川崎</v>
      </c>
      <c r="Z2" s="338"/>
      <c r="AA2" s="338"/>
      <c r="AB2" s="338"/>
      <c r="AC2" s="338"/>
      <c r="AD2" s="338"/>
      <c r="AE2" s="363" t="s">
        <v>548</v>
      </c>
      <c r="AF2" s="363"/>
      <c r="AG2" s="363"/>
      <c r="AH2" s="363"/>
      <c r="AI2" s="364"/>
      <c r="AJ2" s="1"/>
    </row>
    <row r="3" spans="1:40" ht="18.75" customHeight="1" x14ac:dyDescent="0.15">
      <c r="A3" s="379" t="s">
        <v>2</v>
      </c>
      <c r="B3" s="380"/>
      <c r="C3" s="380"/>
      <c r="D3" s="381"/>
      <c r="E3" s="339" t="str">
        <f>CONCATENATE(入力!F3,"　　",入力!F8)</f>
        <v>川崎市立塚越中学校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9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3"/>
      <c r="AB4" s="344"/>
      <c r="AC4" s="344"/>
      <c r="AD4" s="344"/>
      <c r="AE4" s="4" t="s">
        <v>3</v>
      </c>
      <c r="AF4" s="344"/>
      <c r="AG4" s="344"/>
      <c r="AH4" s="344"/>
      <c r="AI4" s="344"/>
      <c r="AJ4" s="4" t="s">
        <v>3</v>
      </c>
      <c r="AK4" s="344"/>
      <c r="AL4" s="344"/>
      <c r="AM4" s="344"/>
      <c r="AN4" s="345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7"/>
      <c r="F6" s="378"/>
      <c r="G6" s="5" t="s">
        <v>13</v>
      </c>
      <c r="H6" s="365"/>
      <c r="I6" s="365"/>
      <c r="J6" s="366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3"/>
      <c r="AB6" s="344"/>
      <c r="AC6" s="344"/>
      <c r="AD6" s="344"/>
      <c r="AE6" s="4" t="s">
        <v>3</v>
      </c>
      <c r="AF6" s="344"/>
      <c r="AG6" s="344"/>
      <c r="AH6" s="344"/>
      <c r="AI6" s="344"/>
      <c r="AJ6" s="4" t="s">
        <v>3</v>
      </c>
      <c r="AK6" s="344"/>
      <c r="AL6" s="344"/>
      <c r="AM6" s="344"/>
      <c r="AN6" s="345"/>
    </row>
    <row r="7" spans="1:40" ht="18.75" customHeight="1" x14ac:dyDescent="0.15">
      <c r="A7" s="145" t="s">
        <v>0</v>
      </c>
      <c r="B7" s="146"/>
      <c r="C7" s="146"/>
      <c r="D7" s="147"/>
      <c r="E7" s="359" t="str">
        <f>IF(入力!F12="","",入力!F12)</f>
        <v>ひろた</v>
      </c>
      <c r="F7" s="360"/>
      <c r="G7" s="360"/>
      <c r="H7" s="360"/>
      <c r="I7" s="360"/>
      <c r="J7" s="360"/>
      <c r="K7" s="360" t="str">
        <f>IF(入力!L12="","",入力!L12)</f>
        <v/>
      </c>
      <c r="L7" s="360"/>
      <c r="M7" s="360"/>
      <c r="N7" s="360"/>
      <c r="O7" s="360"/>
      <c r="P7" s="361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2"/>
      <c r="AA7" s="342" t="str">
        <f>IF(入力!AB12="","",入力!AB12)</f>
        <v/>
      </c>
      <c r="AB7" s="146"/>
      <c r="AC7" s="146"/>
      <c r="AD7" s="146"/>
      <c r="AE7" s="146"/>
      <c r="AF7" s="147"/>
      <c r="AG7" s="355" t="s">
        <v>545</v>
      </c>
      <c r="AH7" s="356"/>
      <c r="AI7" s="356"/>
      <c r="AJ7" s="356"/>
      <c r="AK7" s="356"/>
      <c r="AL7" s="356"/>
      <c r="AM7" s="356"/>
      <c r="AN7" s="357"/>
    </row>
    <row r="8" spans="1:40" ht="37.5" customHeight="1" thickBot="1" x14ac:dyDescent="0.2">
      <c r="A8" s="158" t="s">
        <v>6</v>
      </c>
      <c r="B8" s="159"/>
      <c r="C8" s="159"/>
      <c r="D8" s="160"/>
      <c r="E8" s="382" t="str">
        <f>IF(入力!F13="","",入力!F13)</f>
        <v>廣田</v>
      </c>
      <c r="F8" s="383"/>
      <c r="G8" s="383"/>
      <c r="H8" s="383"/>
      <c r="I8" s="383"/>
      <c r="J8" s="383"/>
      <c r="K8" s="383" t="str">
        <f>IF(入力!L13="","",入力!L13)</f>
        <v/>
      </c>
      <c r="L8" s="383"/>
      <c r="M8" s="383"/>
      <c r="N8" s="383"/>
      <c r="O8" s="383"/>
      <c r="P8" s="384"/>
      <c r="Q8" s="164" t="s">
        <v>7</v>
      </c>
      <c r="R8" s="165"/>
      <c r="S8" s="165"/>
      <c r="T8" s="166"/>
      <c r="U8" s="350" t="e">
        <f>IF(入力!#REF!="","",入力!#REF!)</f>
        <v>#REF!</v>
      </c>
      <c r="V8" s="351"/>
      <c r="W8" s="351"/>
      <c r="X8" s="351"/>
      <c r="Y8" s="351"/>
      <c r="Z8" s="352"/>
      <c r="AA8" s="353" t="str">
        <f>IF(入力!AB13="","",入力!AB13)</f>
        <v/>
      </c>
      <c r="AB8" s="351"/>
      <c r="AC8" s="351"/>
      <c r="AD8" s="351"/>
      <c r="AE8" s="351"/>
      <c r="AF8" s="354"/>
      <c r="AG8" s="332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8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うえまつ</v>
      </c>
      <c r="F9" s="146"/>
      <c r="G9" s="146"/>
      <c r="H9" s="146"/>
      <c r="I9" s="146"/>
      <c r="J9" s="362"/>
      <c r="K9" s="342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2"/>
      <c r="AA9" s="342" t="str">
        <f>IF(入力!AB15="","",入力!AB15)</f>
        <v/>
      </c>
      <c r="AB9" s="146"/>
      <c r="AC9" s="146"/>
      <c r="AD9" s="146"/>
      <c r="AE9" s="146"/>
      <c r="AF9" s="385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7" t="str">
        <f>IF(入力!F16="","",入力!F16)</f>
        <v>上松</v>
      </c>
      <c r="F10" s="368"/>
      <c r="G10" s="368"/>
      <c r="H10" s="368"/>
      <c r="I10" s="368"/>
      <c r="J10" s="369"/>
      <c r="K10" s="370" t="str">
        <f>IF(入力!L16="","",入力!L16)</f>
        <v/>
      </c>
      <c r="L10" s="368"/>
      <c r="M10" s="368"/>
      <c r="N10" s="368"/>
      <c r="O10" s="368"/>
      <c r="P10" s="371"/>
      <c r="Q10" s="140" t="s">
        <v>9</v>
      </c>
      <c r="R10" s="140"/>
      <c r="S10" s="140"/>
      <c r="T10" s="141"/>
      <c r="U10" s="367" t="e">
        <f>IF(入力!#REF!="","",入力!#REF!)</f>
        <v>#REF!</v>
      </c>
      <c r="V10" s="368"/>
      <c r="W10" s="368"/>
      <c r="X10" s="368"/>
      <c r="Y10" s="368"/>
      <c r="Z10" s="369"/>
      <c r="AA10" s="370" t="str">
        <f>IF(入力!AB16="","",入力!AB16)</f>
        <v/>
      </c>
      <c r="AB10" s="368"/>
      <c r="AC10" s="368"/>
      <c r="AD10" s="368"/>
      <c r="AE10" s="368"/>
      <c r="AF10" s="386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3" t="s">
        <v>577</v>
      </c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3">
        <f>IF(入力!D22="","",入力!D22)</f>
        <v>1</v>
      </c>
      <c r="D15" s="323"/>
      <c r="E15" s="319" t="str">
        <f>IF(入力!F22="","",入力!F22)</f>
        <v>はしもと</v>
      </c>
      <c r="F15" s="320"/>
      <c r="G15" s="320"/>
      <c r="H15" s="320"/>
      <c r="I15" s="320"/>
      <c r="J15" s="320" t="str">
        <f>IF(入力!K22="","",入力!K22)</f>
        <v>なつき</v>
      </c>
      <c r="K15" s="320"/>
      <c r="L15" s="320"/>
      <c r="M15" s="320"/>
      <c r="N15" s="321"/>
      <c r="O15" s="323">
        <f>IF(入力!P22="","",入力!P22)</f>
        <v>3</v>
      </c>
      <c r="P15" s="323"/>
      <c r="Q15" s="325">
        <f>IF(入力!R22="","",入力!R22)</f>
        <v>161</v>
      </c>
      <c r="R15" s="326"/>
      <c r="S15" s="325" t="str">
        <f>IF(入力!T22="","",入力!T22)</f>
        <v>○</v>
      </c>
      <c r="T15" s="327"/>
      <c r="U15" s="110">
        <v>7</v>
      </c>
      <c r="V15" s="111"/>
      <c r="W15" s="323">
        <f>IF(入力!X22="","",入力!X22)</f>
        <v>7</v>
      </c>
      <c r="X15" s="323"/>
      <c r="Y15" s="319" t="str">
        <f>IF(入力!Z22="","",入力!Z22)</f>
        <v>たけだ</v>
      </c>
      <c r="Z15" s="320"/>
      <c r="AA15" s="320"/>
      <c r="AB15" s="320"/>
      <c r="AC15" s="320"/>
      <c r="AD15" s="320" t="str">
        <f>IF(入力!AE22="","",入力!AE22)</f>
        <v>さわ</v>
      </c>
      <c r="AE15" s="320"/>
      <c r="AF15" s="320"/>
      <c r="AG15" s="320"/>
      <c r="AH15" s="321"/>
      <c r="AI15" s="323">
        <f>IF(入力!AJ22="","",入力!AJ22)</f>
        <v>2</v>
      </c>
      <c r="AJ15" s="323"/>
      <c r="AK15" s="325">
        <f>IF(入力!AL22="","",入力!AL22)</f>
        <v>175</v>
      </c>
      <c r="AL15" s="326"/>
      <c r="AM15" s="325" t="str">
        <f>IF(入力!AN22="","",入力!AN22)</f>
        <v>○</v>
      </c>
      <c r="AN15" s="327"/>
    </row>
    <row r="16" spans="1:40" ht="37.5" customHeight="1" x14ac:dyDescent="0.15">
      <c r="A16" s="93"/>
      <c r="B16" s="94"/>
      <c r="C16" s="324"/>
      <c r="D16" s="324"/>
      <c r="E16" s="336" t="str">
        <f>IF(入力!F23="","",入力!F23)</f>
        <v>橋本</v>
      </c>
      <c r="F16" s="334"/>
      <c r="G16" s="334"/>
      <c r="H16" s="334"/>
      <c r="I16" s="334"/>
      <c r="J16" s="334" t="str">
        <f>IF(入力!K23="","",入力!K23)</f>
        <v>南月</v>
      </c>
      <c r="K16" s="334"/>
      <c r="L16" s="334"/>
      <c r="M16" s="334"/>
      <c r="N16" s="335"/>
      <c r="O16" s="324"/>
      <c r="P16" s="324"/>
      <c r="Q16" s="240"/>
      <c r="R16" s="160"/>
      <c r="S16" s="240"/>
      <c r="T16" s="328"/>
      <c r="U16" s="93"/>
      <c r="V16" s="94"/>
      <c r="W16" s="324"/>
      <c r="X16" s="324"/>
      <c r="Y16" s="336" t="str">
        <f>IF(入力!Z23="","",入力!Z23)</f>
        <v>武田</v>
      </c>
      <c r="Z16" s="334"/>
      <c r="AA16" s="334"/>
      <c r="AB16" s="334"/>
      <c r="AC16" s="334"/>
      <c r="AD16" s="334" t="str">
        <f>IF(入力!AE23="","",入力!AE23)</f>
        <v>桜和</v>
      </c>
      <c r="AE16" s="334"/>
      <c r="AF16" s="334"/>
      <c r="AG16" s="334"/>
      <c r="AH16" s="335"/>
      <c r="AI16" s="324"/>
      <c r="AJ16" s="324"/>
      <c r="AK16" s="240"/>
      <c r="AL16" s="160"/>
      <c r="AM16" s="240"/>
      <c r="AN16" s="328"/>
    </row>
    <row r="17" spans="1:40" ht="18.75" customHeight="1" x14ac:dyDescent="0.15">
      <c r="A17" s="83">
        <v>2</v>
      </c>
      <c r="B17" s="84"/>
      <c r="C17" s="317">
        <f>IF(入力!D24="","",入力!D24)</f>
        <v>2</v>
      </c>
      <c r="D17" s="317"/>
      <c r="E17" s="322" t="str">
        <f>IF(入力!F24="","",入力!F24)</f>
        <v>たかはた</v>
      </c>
      <c r="F17" s="315"/>
      <c r="G17" s="315"/>
      <c r="H17" s="315"/>
      <c r="I17" s="315"/>
      <c r="J17" s="315" t="str">
        <f>IF(入力!K24="","",入力!K24)</f>
        <v>いろは</v>
      </c>
      <c r="K17" s="315"/>
      <c r="L17" s="315"/>
      <c r="M17" s="315"/>
      <c r="N17" s="316"/>
      <c r="O17" s="317">
        <f>IF(入力!P24="","",入力!P24)</f>
        <v>3</v>
      </c>
      <c r="P17" s="317"/>
      <c r="Q17" s="309">
        <f>IF(入力!R24="","",入力!R24)</f>
        <v>159</v>
      </c>
      <c r="R17" s="206"/>
      <c r="S17" s="310" t="str">
        <f>IF(入力!T24="","",入力!T24)</f>
        <v>○</v>
      </c>
      <c r="T17" s="311"/>
      <c r="U17" s="83">
        <v>8</v>
      </c>
      <c r="V17" s="84"/>
      <c r="W17" s="317">
        <f>IF(入力!X24="","",入力!X24)</f>
        <v>8</v>
      </c>
      <c r="X17" s="317"/>
      <c r="Y17" s="322" t="str">
        <f>IF(入力!Z24="","",入力!Z24)</f>
        <v>おがわ</v>
      </c>
      <c r="Z17" s="315"/>
      <c r="AA17" s="315"/>
      <c r="AB17" s="315"/>
      <c r="AC17" s="315"/>
      <c r="AD17" s="315" t="str">
        <f>IF(入力!AE24="","",入力!AE24)</f>
        <v>りんか</v>
      </c>
      <c r="AE17" s="315"/>
      <c r="AF17" s="315"/>
      <c r="AG17" s="315"/>
      <c r="AH17" s="316"/>
      <c r="AI17" s="317">
        <f>IF(入力!AJ24="","",入力!AJ24)</f>
        <v>2</v>
      </c>
      <c r="AJ17" s="317"/>
      <c r="AK17" s="309">
        <f>IF(入力!AL24="","",入力!AL24)</f>
        <v>167</v>
      </c>
      <c r="AL17" s="206"/>
      <c r="AM17" s="310" t="str">
        <f>IF(入力!AN24="","",入力!AN24)</f>
        <v>○</v>
      </c>
      <c r="AN17" s="311"/>
    </row>
    <row r="18" spans="1:40" ht="37.5" customHeight="1" x14ac:dyDescent="0.15">
      <c r="A18" s="101"/>
      <c r="B18" s="102"/>
      <c r="C18" s="318"/>
      <c r="D18" s="318"/>
      <c r="E18" s="307" t="str">
        <f>IF(入力!F25="","",入力!F25)</f>
        <v>高畑</v>
      </c>
      <c r="F18" s="308"/>
      <c r="G18" s="308"/>
      <c r="H18" s="308"/>
      <c r="I18" s="308"/>
      <c r="J18" s="308" t="str">
        <f>IF(入力!K25="","",入力!K25)</f>
        <v>彩葉</v>
      </c>
      <c r="K18" s="308"/>
      <c r="L18" s="308"/>
      <c r="M18" s="308"/>
      <c r="N18" s="314"/>
      <c r="O18" s="318"/>
      <c r="P18" s="318"/>
      <c r="Q18" s="240"/>
      <c r="R18" s="160"/>
      <c r="S18" s="312"/>
      <c r="T18" s="313"/>
      <c r="U18" s="101"/>
      <c r="V18" s="102"/>
      <c r="W18" s="318"/>
      <c r="X18" s="318"/>
      <c r="Y18" s="307" t="str">
        <f>IF(入力!Z25="","",入力!Z25)</f>
        <v>小川</v>
      </c>
      <c r="Z18" s="308"/>
      <c r="AA18" s="308"/>
      <c r="AB18" s="308"/>
      <c r="AC18" s="308"/>
      <c r="AD18" s="308" t="str">
        <f>IF(入力!AE25="","",入力!AE25)</f>
        <v>凛佳</v>
      </c>
      <c r="AE18" s="308"/>
      <c r="AF18" s="308"/>
      <c r="AG18" s="308"/>
      <c r="AH18" s="314"/>
      <c r="AI18" s="318"/>
      <c r="AJ18" s="318"/>
      <c r="AK18" s="240"/>
      <c r="AL18" s="160"/>
      <c r="AM18" s="312"/>
      <c r="AN18" s="313"/>
    </row>
    <row r="19" spans="1:40" ht="18.75" customHeight="1" x14ac:dyDescent="0.15">
      <c r="A19" s="93">
        <v>3</v>
      </c>
      <c r="B19" s="94"/>
      <c r="C19" s="317">
        <f>IF(入力!D26="","",入力!D26)</f>
        <v>3</v>
      </c>
      <c r="D19" s="317"/>
      <c r="E19" s="322" t="str">
        <f>IF(入力!F26="","",入力!F26)</f>
        <v>いしい</v>
      </c>
      <c r="F19" s="315"/>
      <c r="G19" s="315"/>
      <c r="H19" s="315"/>
      <c r="I19" s="315"/>
      <c r="J19" s="315" t="str">
        <f>IF(入力!K26="","",入力!K26)</f>
        <v>かれん</v>
      </c>
      <c r="K19" s="315"/>
      <c r="L19" s="315"/>
      <c r="M19" s="315"/>
      <c r="N19" s="316"/>
      <c r="O19" s="317">
        <f>IF(入力!P26="","",入力!P26)</f>
        <v>3</v>
      </c>
      <c r="P19" s="317"/>
      <c r="Q19" s="309">
        <f>IF(入力!R26="","",入力!R26)</f>
        <v>164</v>
      </c>
      <c r="R19" s="206"/>
      <c r="S19" s="310" t="str">
        <f>IF(入力!T26="","",入力!T26)</f>
        <v>○</v>
      </c>
      <c r="T19" s="311"/>
      <c r="U19" s="93">
        <v>9</v>
      </c>
      <c r="V19" s="94"/>
      <c r="W19" s="317">
        <f>IF(入力!X26="","",入力!X26)</f>
        <v>9</v>
      </c>
      <c r="X19" s="317"/>
      <c r="Y19" s="322" t="str">
        <f>IF(入力!Z26="","",入力!Z26)</f>
        <v>ともの</v>
      </c>
      <c r="Z19" s="315"/>
      <c r="AA19" s="315"/>
      <c r="AB19" s="315"/>
      <c r="AC19" s="315"/>
      <c r="AD19" s="315" t="str">
        <f>IF(入力!AE26="","",入力!AE26)</f>
        <v>とわ</v>
      </c>
      <c r="AE19" s="315"/>
      <c r="AF19" s="315"/>
      <c r="AG19" s="315"/>
      <c r="AH19" s="316"/>
      <c r="AI19" s="317">
        <f>IF(入力!AJ26="","",入力!AJ26)</f>
        <v>2</v>
      </c>
      <c r="AJ19" s="317"/>
      <c r="AK19" s="309">
        <f>IF(入力!AL26="","",入力!AL26)</f>
        <v>164</v>
      </c>
      <c r="AL19" s="206"/>
      <c r="AM19" s="310" t="str">
        <f>IF(入力!AN26="","",入力!AN26)</f>
        <v>○</v>
      </c>
      <c r="AN19" s="311"/>
    </row>
    <row r="20" spans="1:40" ht="37.5" customHeight="1" x14ac:dyDescent="0.15">
      <c r="A20" s="93"/>
      <c r="B20" s="94"/>
      <c r="C20" s="318"/>
      <c r="D20" s="318"/>
      <c r="E20" s="307" t="str">
        <f>IF(入力!F27="","",入力!F27)</f>
        <v>石井</v>
      </c>
      <c r="F20" s="308"/>
      <c r="G20" s="308"/>
      <c r="H20" s="308"/>
      <c r="I20" s="308"/>
      <c r="J20" s="308" t="str">
        <f>IF(入力!K27="","",入力!K27)</f>
        <v>かれん</v>
      </c>
      <c r="K20" s="308"/>
      <c r="L20" s="308"/>
      <c r="M20" s="308"/>
      <c r="N20" s="314"/>
      <c r="O20" s="318"/>
      <c r="P20" s="318"/>
      <c r="Q20" s="240"/>
      <c r="R20" s="160"/>
      <c r="S20" s="312"/>
      <c r="T20" s="313"/>
      <c r="U20" s="93"/>
      <c r="V20" s="94"/>
      <c r="W20" s="318"/>
      <c r="X20" s="318"/>
      <c r="Y20" s="307" t="str">
        <f>IF(入力!Z27="","",入力!Z27)</f>
        <v>友野</v>
      </c>
      <c r="Z20" s="308"/>
      <c r="AA20" s="308"/>
      <c r="AB20" s="308"/>
      <c r="AC20" s="308"/>
      <c r="AD20" s="308" t="str">
        <f>IF(入力!AE27="","",入力!AE27)</f>
        <v>永遠</v>
      </c>
      <c r="AE20" s="308"/>
      <c r="AF20" s="308"/>
      <c r="AG20" s="308"/>
      <c r="AH20" s="314"/>
      <c r="AI20" s="318"/>
      <c r="AJ20" s="318"/>
      <c r="AK20" s="240"/>
      <c r="AL20" s="160"/>
      <c r="AM20" s="312"/>
      <c r="AN20" s="313"/>
    </row>
    <row r="21" spans="1:40" ht="18.75" customHeight="1" x14ac:dyDescent="0.15">
      <c r="A21" s="83">
        <v>4</v>
      </c>
      <c r="B21" s="84"/>
      <c r="C21" s="317">
        <f>IF(入力!D28="","",入力!D28)</f>
        <v>4</v>
      </c>
      <c r="D21" s="317"/>
      <c r="E21" s="322" t="str">
        <f>IF(入力!F28="","",入力!F28)</f>
        <v>おおむた</v>
      </c>
      <c r="F21" s="315"/>
      <c r="G21" s="315"/>
      <c r="H21" s="315"/>
      <c r="I21" s="315"/>
      <c r="J21" s="315" t="str">
        <f>IF(入力!K28="","",入力!K28)</f>
        <v>ことみ</v>
      </c>
      <c r="K21" s="315"/>
      <c r="L21" s="315"/>
      <c r="M21" s="315"/>
      <c r="N21" s="316"/>
      <c r="O21" s="317">
        <f>IF(入力!P28="","",入力!P28)</f>
        <v>3</v>
      </c>
      <c r="P21" s="317"/>
      <c r="Q21" s="309">
        <f>IF(入力!R28="","",入力!R28)</f>
        <v>163</v>
      </c>
      <c r="R21" s="206"/>
      <c r="S21" s="310" t="str">
        <f>IF(入力!T28="","",入力!T28)</f>
        <v>○</v>
      </c>
      <c r="T21" s="311"/>
      <c r="U21" s="83">
        <v>10</v>
      </c>
      <c r="V21" s="84"/>
      <c r="W21" s="317">
        <f>IF(入力!X28="","",入力!X28)</f>
        <v>10</v>
      </c>
      <c r="X21" s="317"/>
      <c r="Y21" s="322" t="str">
        <f>IF(入力!Z28="","",入力!Z28)</f>
        <v>よしの</v>
      </c>
      <c r="Z21" s="315"/>
      <c r="AA21" s="315"/>
      <c r="AB21" s="315"/>
      <c r="AC21" s="315"/>
      <c r="AD21" s="315" t="str">
        <f>IF(入力!AE28="","",入力!AE28)</f>
        <v>ひより</v>
      </c>
      <c r="AE21" s="315"/>
      <c r="AF21" s="315"/>
      <c r="AG21" s="315"/>
      <c r="AH21" s="316"/>
      <c r="AI21" s="317">
        <f>IF(入力!AJ28="","",入力!AJ28)</f>
        <v>2</v>
      </c>
      <c r="AJ21" s="317"/>
      <c r="AK21" s="309">
        <f>IF(入力!AL28="","",入力!AL28)</f>
        <v>161</v>
      </c>
      <c r="AL21" s="206"/>
      <c r="AM21" s="310" t="str">
        <f>IF(入力!AN28="","",入力!AN28)</f>
        <v>○</v>
      </c>
      <c r="AN21" s="311"/>
    </row>
    <row r="22" spans="1:40" ht="37.5" customHeight="1" x14ac:dyDescent="0.15">
      <c r="A22" s="101"/>
      <c r="B22" s="102"/>
      <c r="C22" s="318"/>
      <c r="D22" s="318"/>
      <c r="E22" s="307" t="str">
        <f>IF(入力!F29="","",入力!F29)</f>
        <v>大牟田</v>
      </c>
      <c r="F22" s="308"/>
      <c r="G22" s="308"/>
      <c r="H22" s="308"/>
      <c r="I22" s="308"/>
      <c r="J22" s="308" t="str">
        <f>IF(入力!K29="","",入力!K29)</f>
        <v>詞美</v>
      </c>
      <c r="K22" s="308"/>
      <c r="L22" s="308"/>
      <c r="M22" s="308"/>
      <c r="N22" s="314"/>
      <c r="O22" s="318"/>
      <c r="P22" s="318"/>
      <c r="Q22" s="240"/>
      <c r="R22" s="160"/>
      <c r="S22" s="312"/>
      <c r="T22" s="313"/>
      <c r="U22" s="101"/>
      <c r="V22" s="102"/>
      <c r="W22" s="318"/>
      <c r="X22" s="318"/>
      <c r="Y22" s="307" t="str">
        <f>IF(入力!Z29="","",入力!Z29)</f>
        <v>慶野</v>
      </c>
      <c r="Z22" s="308"/>
      <c r="AA22" s="308"/>
      <c r="AB22" s="308"/>
      <c r="AC22" s="308"/>
      <c r="AD22" s="308" t="str">
        <f>IF(入力!AE29="","",入力!AE29)</f>
        <v>日和</v>
      </c>
      <c r="AE22" s="308"/>
      <c r="AF22" s="308"/>
      <c r="AG22" s="308"/>
      <c r="AH22" s="314"/>
      <c r="AI22" s="318"/>
      <c r="AJ22" s="318"/>
      <c r="AK22" s="240"/>
      <c r="AL22" s="160"/>
      <c r="AM22" s="312"/>
      <c r="AN22" s="313"/>
    </row>
    <row r="23" spans="1:40" ht="18.75" customHeight="1" x14ac:dyDescent="0.15">
      <c r="A23" s="93">
        <v>5</v>
      </c>
      <c r="B23" s="94"/>
      <c r="C23" s="317">
        <f>IF(入力!D30="","",入力!D30)</f>
        <v>5</v>
      </c>
      <c r="D23" s="317"/>
      <c r="E23" s="322" t="str">
        <f>IF(入力!F30="","",入力!F30)</f>
        <v>はった</v>
      </c>
      <c r="F23" s="315"/>
      <c r="G23" s="315"/>
      <c r="H23" s="315"/>
      <c r="I23" s="315"/>
      <c r="J23" s="315" t="str">
        <f>IF(入力!K30="","",入力!K30)</f>
        <v>かのん</v>
      </c>
      <c r="K23" s="315"/>
      <c r="L23" s="315"/>
      <c r="M23" s="315"/>
      <c r="N23" s="316"/>
      <c r="O23" s="317">
        <f>IF(入力!P30="","",入力!P30)</f>
        <v>3</v>
      </c>
      <c r="P23" s="317"/>
      <c r="Q23" s="309">
        <f>IF(入力!R30="","",入力!R30)</f>
        <v>159</v>
      </c>
      <c r="R23" s="206"/>
      <c r="S23" s="310" t="str">
        <f>IF(入力!T30="","",入力!T30)</f>
        <v>○</v>
      </c>
      <c r="T23" s="311"/>
      <c r="U23" s="76">
        <v>11</v>
      </c>
      <c r="V23" s="77"/>
      <c r="W23" s="317">
        <f>IF(入力!X30="","",入力!X30)</f>
        <v>11</v>
      </c>
      <c r="X23" s="317"/>
      <c r="Y23" s="322" t="str">
        <f>IF(入力!Z30="","",入力!Z30)</f>
        <v>あおき</v>
      </c>
      <c r="Z23" s="315"/>
      <c r="AA23" s="315"/>
      <c r="AB23" s="315"/>
      <c r="AC23" s="315"/>
      <c r="AD23" s="315" t="str">
        <f>IF(入力!AE30="","",入力!AE30)</f>
        <v>かえで</v>
      </c>
      <c r="AE23" s="315"/>
      <c r="AF23" s="315"/>
      <c r="AG23" s="315"/>
      <c r="AH23" s="316"/>
      <c r="AI23" s="317">
        <f>IF(入力!AJ30="","",入力!AJ30)</f>
        <v>2</v>
      </c>
      <c r="AJ23" s="317"/>
      <c r="AK23" s="309">
        <f>IF(入力!AL30="","",入力!AL30)</f>
        <v>152</v>
      </c>
      <c r="AL23" s="206"/>
      <c r="AM23" s="310" t="str">
        <f>IF(入力!AN30="","",入力!AN30)</f>
        <v>○</v>
      </c>
      <c r="AN23" s="311"/>
    </row>
    <row r="24" spans="1:40" ht="37.5" customHeight="1" x14ac:dyDescent="0.15">
      <c r="A24" s="93"/>
      <c r="B24" s="94"/>
      <c r="C24" s="318"/>
      <c r="D24" s="318"/>
      <c r="E24" s="307" t="str">
        <f>IF(入力!F31="","",入力!F31)</f>
        <v>八田</v>
      </c>
      <c r="F24" s="308"/>
      <c r="G24" s="308"/>
      <c r="H24" s="308"/>
      <c r="I24" s="308"/>
      <c r="J24" s="308" t="str">
        <f>IF(入力!K31="","",入力!K31)</f>
        <v>花音</v>
      </c>
      <c r="K24" s="308"/>
      <c r="L24" s="308"/>
      <c r="M24" s="308"/>
      <c r="N24" s="314"/>
      <c r="O24" s="318"/>
      <c r="P24" s="318"/>
      <c r="Q24" s="240"/>
      <c r="R24" s="160"/>
      <c r="S24" s="312"/>
      <c r="T24" s="313"/>
      <c r="U24" s="76"/>
      <c r="V24" s="77"/>
      <c r="W24" s="318"/>
      <c r="X24" s="318"/>
      <c r="Y24" s="307" t="str">
        <f>IF(入力!Z31="","",入力!Z31)</f>
        <v>青木</v>
      </c>
      <c r="Z24" s="308"/>
      <c r="AA24" s="308"/>
      <c r="AB24" s="308"/>
      <c r="AC24" s="308"/>
      <c r="AD24" s="308" t="str">
        <f>IF(入力!AE31="","",入力!AE31)</f>
        <v>かえで</v>
      </c>
      <c r="AE24" s="308"/>
      <c r="AF24" s="308"/>
      <c r="AG24" s="308"/>
      <c r="AH24" s="314"/>
      <c r="AI24" s="318"/>
      <c r="AJ24" s="318"/>
      <c r="AK24" s="240"/>
      <c r="AL24" s="160"/>
      <c r="AM24" s="312"/>
      <c r="AN24" s="313"/>
    </row>
    <row r="25" spans="1:40" ht="18.75" customHeight="1" x14ac:dyDescent="0.15">
      <c r="A25" s="83">
        <v>6</v>
      </c>
      <c r="B25" s="84"/>
      <c r="C25" s="317">
        <f>IF(入力!D32="","",入力!D32)</f>
        <v>6</v>
      </c>
      <c r="D25" s="317"/>
      <c r="E25" s="322" t="str">
        <f>IF(入力!F32="","",入力!F32)</f>
        <v>うえの</v>
      </c>
      <c r="F25" s="315"/>
      <c r="G25" s="315"/>
      <c r="H25" s="315"/>
      <c r="I25" s="315"/>
      <c r="J25" s="315" t="str">
        <f>IF(入力!K32="","",入力!K32)</f>
        <v>すずね</v>
      </c>
      <c r="K25" s="315"/>
      <c r="L25" s="315"/>
      <c r="M25" s="315"/>
      <c r="N25" s="316"/>
      <c r="O25" s="317">
        <f>IF(入力!P32="","",入力!P32)</f>
        <v>3</v>
      </c>
      <c r="P25" s="317"/>
      <c r="Q25" s="309">
        <f>IF(入力!R32="","",入力!R32)</f>
        <v>156</v>
      </c>
      <c r="R25" s="206"/>
      <c r="S25" s="310" t="str">
        <f>IF(入力!T32="","",入力!T32)</f>
        <v>○</v>
      </c>
      <c r="T25" s="311"/>
      <c r="U25" s="76">
        <v>12</v>
      </c>
      <c r="V25" s="77"/>
      <c r="W25" s="317">
        <f>IF(入力!X32="","",入力!X32)</f>
        <v>12</v>
      </c>
      <c r="X25" s="317"/>
      <c r="Y25" s="322" t="str">
        <f>IF(入力!Z32="","",入力!Z32)</f>
        <v>かわい</v>
      </c>
      <c r="Z25" s="315"/>
      <c r="AA25" s="315"/>
      <c r="AB25" s="315"/>
      <c r="AC25" s="315"/>
      <c r="AD25" s="315" t="str">
        <f>IF(入力!AE32="","",入力!AE32)</f>
        <v>あずみ</v>
      </c>
      <c r="AE25" s="315"/>
      <c r="AF25" s="315"/>
      <c r="AG25" s="315"/>
      <c r="AH25" s="316"/>
      <c r="AI25" s="317">
        <f>IF(入力!AJ32="","",入力!AJ32)</f>
        <v>2</v>
      </c>
      <c r="AJ25" s="317"/>
      <c r="AK25" s="309">
        <f>IF(入力!AL32="","",入力!AL32)</f>
        <v>149</v>
      </c>
      <c r="AL25" s="206"/>
      <c r="AM25" s="310" t="str">
        <f>IF(入力!AN32="","",入力!AN32)</f>
        <v>○</v>
      </c>
      <c r="AN25" s="311"/>
    </row>
    <row r="26" spans="1:40" ht="37.5" customHeight="1" thickBot="1" x14ac:dyDescent="0.2">
      <c r="A26" s="85"/>
      <c r="B26" s="86"/>
      <c r="C26" s="331"/>
      <c r="D26" s="331"/>
      <c r="E26" s="346" t="str">
        <f>IF(入力!F33="","",入力!F33)</f>
        <v>植野</v>
      </c>
      <c r="F26" s="347"/>
      <c r="G26" s="347"/>
      <c r="H26" s="347"/>
      <c r="I26" s="347"/>
      <c r="J26" s="347" t="str">
        <f>IF(入力!K33="","",入力!K33)</f>
        <v>鈴音</v>
      </c>
      <c r="K26" s="347"/>
      <c r="L26" s="347"/>
      <c r="M26" s="347"/>
      <c r="N26" s="348"/>
      <c r="O26" s="331"/>
      <c r="P26" s="331"/>
      <c r="Q26" s="332"/>
      <c r="R26" s="141"/>
      <c r="S26" s="329"/>
      <c r="T26" s="330"/>
      <c r="U26" s="78"/>
      <c r="V26" s="79"/>
      <c r="W26" s="331"/>
      <c r="X26" s="331"/>
      <c r="Y26" s="346" t="str">
        <f>IF(入力!Z33="","",入力!Z33)</f>
        <v>河合</v>
      </c>
      <c r="Z26" s="347"/>
      <c r="AA26" s="347"/>
      <c r="AB26" s="347"/>
      <c r="AC26" s="347"/>
      <c r="AD26" s="347" t="str">
        <f>IF(入力!AE33="","",入力!AE33)</f>
        <v>亜純</v>
      </c>
      <c r="AE26" s="347"/>
      <c r="AF26" s="347"/>
      <c r="AG26" s="347"/>
      <c r="AH26" s="348"/>
      <c r="AI26" s="331"/>
      <c r="AJ26" s="331"/>
      <c r="AK26" s="332"/>
      <c r="AL26" s="141"/>
      <c r="AM26" s="329"/>
      <c r="AN26" s="33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7" t="s">
        <v>611</v>
      </c>
      <c r="B4" s="388"/>
      <c r="C4" s="388"/>
      <c r="D4" s="388"/>
      <c r="E4" s="388"/>
      <c r="F4" s="388"/>
      <c r="G4" s="389"/>
      <c r="H4" s="40" t="s">
        <v>612</v>
      </c>
      <c r="I4" s="40" t="s">
        <v>613</v>
      </c>
      <c r="J4" s="393" t="s">
        <v>614</v>
      </c>
      <c r="K4" s="388"/>
      <c r="L4" s="388"/>
      <c r="M4" s="388"/>
      <c r="N4" s="388"/>
      <c r="O4" s="388"/>
      <c r="P4" s="388"/>
      <c r="Q4" s="389"/>
    </row>
    <row r="5" spans="1:41" ht="72" customHeight="1" thickBot="1" x14ac:dyDescent="0.2">
      <c r="A5" s="390" t="str">
        <f>入力!$B$1</f>
        <v>令和元（２０１９）年度
神奈川県中学校バレーボール選手権大会参加申込書</v>
      </c>
      <c r="B5" s="391"/>
      <c r="C5" s="391"/>
      <c r="D5" s="391"/>
      <c r="E5" s="391"/>
      <c r="F5" s="391"/>
      <c r="G5" s="392"/>
      <c r="H5" s="28"/>
      <c r="I5" s="28" t="str">
        <f>IF(入力!AH16="","",入力!AH16)</f>
        <v/>
      </c>
      <c r="J5" s="394"/>
      <c r="K5" s="395"/>
      <c r="L5" s="395"/>
      <c r="M5" s="395"/>
      <c r="N5" s="395"/>
      <c r="O5" s="395"/>
      <c r="P5" s="395"/>
      <c r="Q5" s="396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2112</v>
      </c>
      <c r="B7" s="31" t="str">
        <f t="shared" ref="B7:C7" si="0">IF($A$8="","",IF($A$9="",B8,B8&amp;"・"&amp;B9))</f>
        <v>川崎市立塚越中学校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0024</v>
      </c>
      <c r="H7" s="31">
        <f t="shared" si="1"/>
        <v>0</v>
      </c>
      <c r="I7" s="31" t="str">
        <f t="shared" si="1"/>
        <v>川崎市幸区塚越1-60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5491</v>
      </c>
      <c r="N7" s="31" t="str">
        <f t="shared" si="1"/>
        <v>044</v>
      </c>
      <c r="O7" s="31" t="str">
        <f t="shared" si="1"/>
        <v>511</v>
      </c>
      <c r="P7" s="31" t="str">
        <f t="shared" si="1"/>
        <v>2340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2112</v>
      </c>
      <c r="B8" s="32" t="str">
        <f>IF(入力!$F$3="","",入力!$F$3)</f>
        <v>川崎市立塚越中学校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0024</v>
      </c>
      <c r="H8" s="32"/>
      <c r="I8" s="32" t="str">
        <f>IF(入力!$L$5="","",入力!$L$5)</f>
        <v>川崎市幸区塚越1-60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5491</v>
      </c>
      <c r="N8" s="42" t="str">
        <f>IF(入力!$AB$6="","",入力!$AB$6)</f>
        <v>044</v>
      </c>
      <c r="O8" s="42" t="str">
        <f>IF(入力!$AG$6="","",入力!$AG$6)</f>
        <v>511</v>
      </c>
      <c r="P8" s="42" t="str">
        <f>IF(入力!$AL$6="","",入力!$AL$6)</f>
        <v>2340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5491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廣田</v>
      </c>
      <c r="D16" s="32" t="str">
        <f>IF(入力!$K$13="","",入力!$K$13)</f>
        <v>歩</v>
      </c>
      <c r="E16" s="32" t="str">
        <f>IF(入力!$F$12="","",入力!$F$12)</f>
        <v>ひろた</v>
      </c>
      <c r="F16" s="32" t="str">
        <f>IF(入力!$K$12="","",入力!$K$12)</f>
        <v>あゆみ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日髙</v>
      </c>
      <c r="D17" s="32" t="str">
        <f>IF(入力!$AE$13="","",入力!$AE$13)</f>
        <v>桃子</v>
      </c>
      <c r="E17" s="32" t="str">
        <f>IF(入力!$Z$12="","",入力!$Z$12)</f>
        <v>ひだか</v>
      </c>
      <c r="F17" s="32" t="str">
        <f>IF(入力!$AE$12="","",入力!$AE$12)</f>
        <v>ももこ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上松</v>
      </c>
      <c r="D20" s="32" t="str">
        <f>IF(入力!$K$16="","",入力!$K$16)</f>
        <v>叶愛</v>
      </c>
      <c r="E20" s="32" t="str">
        <f>IF(入力!$F$15="","",入力!$F$15)</f>
        <v>うえまつ</v>
      </c>
      <c r="F20" s="32" t="str">
        <f>IF(入力!$K$15="","",入力!$K$15)</f>
        <v>のあ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橋本</v>
      </c>
      <c r="D24" s="32" t="str">
        <f>IF(入力!$AE$16="","",入力!$AE$16)</f>
        <v>南月</v>
      </c>
      <c r="E24" s="32" t="str">
        <f>IF(入力!$Z$15="","",入力!$Z$15)</f>
        <v>はしもと</v>
      </c>
      <c r="F24" s="32" t="str">
        <f>IF(入力!$AE$15="","",入力!$AE$15)</f>
        <v>なつき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南月</v>
      </c>
      <c r="E53" s="32" t="str">
        <f>IF(OR(L53&lt;&gt;"○",入力!F22=""),"",入力!F22)</f>
        <v>はしもと</v>
      </c>
      <c r="F53" s="32" t="str">
        <f>IF(OR(L53&lt;&gt;"○",入力!K22=""),"",入力!K22)</f>
        <v>なつき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高畑</v>
      </c>
      <c r="D54" s="32" t="str">
        <f>IF(OR(L54&lt;&gt;"○",入力!K25=""),"",入力!K25)</f>
        <v>彩葉</v>
      </c>
      <c r="E54" s="32" t="str">
        <f>IF(OR(L54&lt;&gt;"○",入力!F24=""),"",入力!F24)</f>
        <v>たかはた</v>
      </c>
      <c r="F54" s="32" t="str">
        <f>IF(OR(L54&lt;&gt;"○",入力!K24=""),"",入力!K24)</f>
        <v>いろは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石井</v>
      </c>
      <c r="D55" s="32" t="str">
        <f>IF(OR(L55&lt;&gt;"○",入力!K27=""),"",入力!K27)</f>
        <v>かれん</v>
      </c>
      <c r="E55" s="32" t="str">
        <f>IF(OR(L55&lt;&gt;"○",入力!F26=""),"",入力!F26)</f>
        <v>いしい</v>
      </c>
      <c r="F55" s="32" t="str">
        <f>IF(OR(L55&lt;&gt;"○",入力!K26=""),"",入力!K26)</f>
        <v>かれん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大牟田</v>
      </c>
      <c r="D56" s="32" t="str">
        <f>IF(OR(L56&lt;&gt;"○",入力!K29=""),"",入力!K29)</f>
        <v>詞美</v>
      </c>
      <c r="E56" s="32" t="str">
        <f>IF(OR(L56&lt;&gt;"○",入力!F28=""),"",入力!F28)</f>
        <v>おおむた</v>
      </c>
      <c r="F56" s="32" t="str">
        <f>IF(OR(L56&lt;&gt;"○",入力!K28=""),"",入力!K28)</f>
        <v>ことみ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八田</v>
      </c>
      <c r="D57" s="32" t="str">
        <f>IF(OR(L57&lt;&gt;"○",入力!K31=""),"",入力!K31)</f>
        <v>花音</v>
      </c>
      <c r="E57" s="32" t="str">
        <f>IF(OR(L57&lt;&gt;"○",入力!F30=""),"",入力!F30)</f>
        <v>はった</v>
      </c>
      <c r="F57" s="32" t="str">
        <f>IF(OR(L57&lt;&gt;"○",入力!K30=""),"",入力!K30)</f>
        <v>かのん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植野</v>
      </c>
      <c r="D58" s="32" t="str">
        <f>IF(OR(L58&lt;&gt;"○",入力!K33=""),"",入力!K33)</f>
        <v>鈴音</v>
      </c>
      <c r="E58" s="32" t="str">
        <f>IF(OR(L58&lt;&gt;"○",入力!F32=""),"",入力!F32)</f>
        <v>うえの</v>
      </c>
      <c r="F58" s="32" t="str">
        <f>IF(OR(L58&lt;&gt;"○",入力!K32=""),"",入力!K32)</f>
        <v>すずね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武田</v>
      </c>
      <c r="D59" s="32" t="str">
        <f>IF(OR(L59&lt;&gt;"○",入力!AE23=""),"",入力!AE23)</f>
        <v>桜和</v>
      </c>
      <c r="E59" s="32" t="str">
        <f>IF(OR(L59&lt;&gt;"○",入力!Z22=""),"",入力!Z22)</f>
        <v>たけだ</v>
      </c>
      <c r="F59" s="32" t="str">
        <f>IF(OR(L59&lt;&gt;"○",入力!AE22=""),"",入力!AE22)</f>
        <v>さわ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小川</v>
      </c>
      <c r="D60" s="32" t="str">
        <f>IF(OR(L60&lt;&gt;"○",入力!AE25=""),"",入力!AE25)</f>
        <v>凛佳</v>
      </c>
      <c r="E60" s="32" t="str">
        <f>IF(OR(L60&lt;&gt;"○",入力!Z24=""),"",入力!Z24)</f>
        <v>おがわ</v>
      </c>
      <c r="F60" s="32" t="str">
        <f>IF(OR(L60&lt;&gt;"○",入力!AE24=""),"",入力!AE24)</f>
        <v>りんか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友野</v>
      </c>
      <c r="D61" s="32" t="str">
        <f>IF(OR(L61&lt;&gt;"○",入力!AE27=""),"",入力!AE27)</f>
        <v>永遠</v>
      </c>
      <c r="E61" s="32" t="str">
        <f>IF(OR(L61&lt;&gt;"○",入力!Z26=""),"",入力!Z26)</f>
        <v>ともの</v>
      </c>
      <c r="F61" s="32" t="str">
        <f>IF(OR(L61&lt;&gt;"○",入力!AE26=""),"",入力!AE26)</f>
        <v>とわ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慶野</v>
      </c>
      <c r="D62" s="32" t="str">
        <f>IF(OR(L62&lt;&gt;"○",入力!AE29=""),"",入力!AE29)</f>
        <v>日和</v>
      </c>
      <c r="E62" s="32" t="str">
        <f>IF(OR(L62&lt;&gt;"○",入力!Z28=""),"",入力!Z28)</f>
        <v>よしの</v>
      </c>
      <c r="F62" s="32" t="str">
        <f>IF(OR(L62&lt;&gt;"○",入力!AE28=""),"",入力!AE28)</f>
        <v>ひより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青木</v>
      </c>
      <c r="D63" s="32" t="str">
        <f>IF(OR(L63&lt;&gt;"○",入力!AE31=""),"",入力!AE31)</f>
        <v>かえで</v>
      </c>
      <c r="E63" s="32" t="str">
        <f>IF(OR(L63&lt;&gt;"○",入力!Z30=""),"",入力!Z30)</f>
        <v>あおき</v>
      </c>
      <c r="F63" s="32" t="str">
        <f>IF(OR(L63&lt;&gt;"○",入力!AE30=""),"",入力!AE30)</f>
        <v>かえで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河合</v>
      </c>
      <c r="D64" s="32" t="str">
        <f>IF(OR(L64&lt;&gt;"○",入力!AE33=""),"",入力!AE33)</f>
        <v>亜純</v>
      </c>
      <c r="E64" s="32" t="str">
        <f>IF(OR(L64&lt;&gt;"○",入力!Z32=""),"",入力!Z32)</f>
        <v>かわい</v>
      </c>
      <c r="F64" s="32" t="str">
        <f>IF(OR(L64&lt;&gt;"○",入力!AE32=""),"",入力!AE32)</f>
        <v>あずみ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2019-05-07T22:26:53Z</cp:lastPrinted>
  <dcterms:created xsi:type="dcterms:W3CDTF">2006-11-03T01:52:14Z</dcterms:created>
  <dcterms:modified xsi:type="dcterms:W3CDTF">2019-05-07T22:27:06Z</dcterms:modified>
</cp:coreProperties>
</file>