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oyoj75\Desktop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<sst xmlns="http://schemas.openxmlformats.org/spreadsheetml/2006/main" count="1494" uniqueCount="762">
  <si>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</si>
  <si>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</si>
  <si>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</si>
  <si>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</si>
  <si>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</si>
  <si>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</si>
  <si>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</si>
  <si>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</si>
  <si>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</si>
  <si>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</si>
  <si>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</si>
  <si>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</si>
  <si>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</si>
  <si>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</si>
  <si>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</si>
  <si>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</si>
  <si>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</si>
  <si>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</si>
  <si>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</si>
  <si>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</si>
  <si>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</si>
  <si>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</si>
  <si>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</si>
  <si>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</si>
  <si>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</si>
  <si>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</si>
  <si>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</si>
  <si>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</si>
  <si>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</si>
  <si>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</si>
  <si>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</si>
  <si>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</si>
  <si>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</si>
  <si>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</si>
  <si>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</si>
  <si>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</si>
  <si>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</si>
  <si>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</si>
  <si>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</si>
  <si>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</si>
  <si>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</si>
  <si>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</si>
  <si>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</si>
  <si>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</si>
  <si>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</si>
  <si>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</si>
  <si>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</si>
  <si>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</si>
  <si>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</si>
  <si>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</si>
  <si>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</si>
  <si>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</si>
  <si>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</si>
  <si>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</si>
  <si>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</si>
  <si>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</si>
  <si>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</si>
  <si>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</si>
  <si>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</si>
  <si>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</si>
  <si>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</si>
  <si>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</si>
  <si>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</si>
  <si>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</si>
  <si>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</si>
  <si>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</si>
  <si>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</si>
  <si>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</si>
  <si>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</si>
  <si>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</si>
  <si>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</si>
  <si>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</si>
  <si>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</si>
  <si>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</si>
  <si>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</si>
  <si>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</si>
  <si>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</si>
  <si>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</si>
  <si>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</si>
  <si>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</si>
  <si>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</si>
  <si>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</si>
  <si>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</si>
  <si>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</si>
  <si>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</si>
  <si>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</si>
  <si>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</si>
  <si>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</si>
  <si>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</si>
  <si>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</si>
  <si>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</si>
  <si>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</si>
  <si>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</si>
  <si>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</si>
  <si>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</si>
  <si>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</si>
  <si>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</si>
  <si>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</si>
  <si>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</si>
  <si>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</si>
  <si>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</si>
  <si>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</si>
  <si>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</si>
  <si>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</si>
  <si>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</si>
  <si>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</si>
  <si>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</si>
  <si>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</si>
  <si>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</si>
  <si>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</si>
  <si>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</si>
  <si>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</si>
  <si>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</si>
  <si>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</si>
  <si>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</si>
  <si>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</si>
  <si>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</si>
  <si>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</si>
  <si>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</si>
  <si>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</si>
  <si>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</si>
  <si>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</si>
  <si>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</si>
  <si>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</si>
  <si>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</si>
  <si>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</si>
  <si>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</si>
  <si>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</si>
  <si>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</si>
  <si>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</si>
  <si>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</si>
  <si>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</si>
  <si>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</si>
  <si>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</si>
  <si>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</si>
  <si>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</si>
  <si>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</si>
  <si>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</si>
  <si>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</si>
  <si>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</si>
  <si>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</si>
  <si>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</si>
  <si>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</si>
  <si>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</si>
  <si>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</si>
  <si>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</si>
  <si>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</si>
  <si>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</si>
  <si>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</si>
  <si>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</si>
  <si>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</si>
  <si>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</si>
  <si>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</si>
  <si>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</si>
  <si>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</si>
  <si>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</si>
  <si>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</si>
  <si>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</si>
  <si>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</si>
  <si>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</si>
  <si>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</si>
  <si>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</si>
  <si>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</si>
  <si>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</si>
  <si>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</si>
  <si>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</si>
  <si>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</si>
  <si>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</si>
  <si>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</si>
  <si>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</si>
  <si>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</si>
  <si>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</si>
  <si>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</si>
  <si>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</si>
  <si>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</si>
  <si>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</si>
  <si>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</si>
  <si>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</si>
  <si>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</si>
  <si>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</si>
  <si>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</si>
  <si>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</si>
  <si>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</si>
  <si>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</si>
  <si>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</si>
  <si>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</si>
  <si>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</si>
  <si>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</si>
  <si>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</si>
  <si>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</si>
  <si>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</si>
  <si>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</si>
  <si>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</si>
  <si>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</si>
  <si>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</si>
  <si>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</si>
  <si>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</si>
  <si>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</si>
  <si>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</si>
  <si>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</si>
  <si>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</si>
  <si>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</si>
  <si>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</si>
  <si>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</si>
  <si>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</si>
  <si>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</si>
  <si>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</si>
  <si>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</si>
  <si>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</si>
  <si>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</si>
  <si>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</si>
  <si>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</si>
  <si>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</si>
  <si>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</si>
  <si>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</si>
  <si>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</si>
  <si>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</si>
  <si>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</si>
  <si>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</si>
  <si>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</si>
  <si>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</si>
  <si>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</si>
  <si>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</si>
  <si>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</si>
  <si>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</si>
  <si>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</si>
  <si>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</si>
  <si>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</si>
  <si>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</si>
  <si>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</si>
  <si>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</si>
  <si>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</si>
  <si>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</si>
  <si>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</si>
  <si>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</si>
  <si>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</si>
  <si>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</si>
  <si>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</si>
  <si>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</si>
  <si>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</si>
  <si>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</si>
  <si>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</si>
  <si>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</si>
  <si>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</si>
  <si>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</si>
  <si>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</si>
  <si>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</si>
  <si>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</si>
  <si>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</si>
  <si>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</si>
  <si>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</si>
  <si>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</si>
  <si>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</si>
  <si>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</si>
  <si>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</si>
  <si>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</si>
  <si>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</si>
  <si>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</si>
  <si>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</si>
  <si>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</si>
  <si>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</si>
  <si>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</si>
  <si>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</si>
  <si>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</si>
  <si>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</si>
  <si>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</si>
  <si>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</si>
  <si>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</si>
  <si>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</si>
  <si>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</si>
  <si>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</si>
  <si>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</si>
  <si>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</si>
  <si>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</si>
  <si>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</si>
  <si>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</si>
  <si>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</si>
  <si>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</si>
  <si>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</si>
  <si>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</si>
  <si>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</si>
  <si>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</si>
  <si>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</si>
  <si>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</si>
  <si>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</si>
  <si>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</si>
  <si>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</si>
  <si>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</si>
  <si>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</si>
  <si>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</si>
  <si>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</si>
  <si>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</si>
  <si>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</si>
  <si>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</si>
  <si>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</si>
  <si>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</si>
  <si>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</si>
  <si>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</si>
  <si>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</si>
  <si>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</si>
  <si>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</si>
  <si>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</si>
  <si>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</si>
  <si>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</si>
  <si>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</si>
  <si>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</si>
  <si>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</si>
  <si>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</si>
  <si>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</si>
  <si>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</si>
  <si>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</si>
  <si>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</si>
  <si>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</si>
  <si>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</si>
  <si>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</si>
  <si>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</si>
  <si>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</si>
  <si>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</si>
  <si>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</si>
  <si>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</si>
  <si>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</si>
  <si>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</si>
  <si>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</si>
  <si>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</si>
  <si>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</si>
  <si>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</si>
  <si>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</si>
  <si>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</si>
  <si>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</si>
  <si>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</si>
  <si>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</si>
  <si>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</si>
  <si>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</si>
  <si>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</si>
  <si>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</si>
  <si>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</si>
  <si>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</si>
  <si>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</si>
  <si>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</si>
  <si>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</si>
  <si>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</si>
  <si>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</si>
  <si>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</si>
  <si>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</si>
  <si>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</si>
  <si>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</si>
  <si>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</si>
  <si>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</si>
  <si>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</si>
  <si>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</si>
  <si>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</si>
  <si>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</si>
  <si>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</si>
  <si>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</si>
  <si>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</si>
  <si>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</si>
  <si>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</si>
  <si>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</si>
  <si>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</si>
  <si>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</si>
  <si>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</si>
  <si>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</si>
  <si>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</si>
  <si>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</si>
  <si>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</si>
  <si>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</si>
  <si>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</si>
  <si>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</si>
  <si>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</si>
  <si>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</si>
  <si>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</si>
  <si>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</si>
  <si>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</si>
  <si>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</si>
  <si>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</si>
  <si>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</si>
  <si>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</si>
  <si>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</si>
  <si>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</si>
  <si>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</si>
  <si>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</si>
  <si>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</si>
  <si>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</si>
  <si>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</si>
  <si>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</si>
  <si>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</si>
  <si>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</si>
  <si>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</si>
  <si>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</si>
  <si>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</si>
  <si>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</si>
  <si>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</si>
  <si>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</si>
  <si>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</si>
  <si>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</si>
  <si>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</si>
  <si>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</si>
  <si>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</si>
  <si>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</si>
  <si>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</si>
  <si>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</si>
  <si>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</si>
  <si>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</si>
  <si>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</si>
  <si>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</si>
  <si>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</si>
  <si>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</si>
  <si>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</si>
  <si>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</si>
  <si>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</si>
  <si>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</si>
  <si>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</si>
  <si>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</si>
  <si>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</si>
  <si>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</si>
  <si>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</si>
  <si>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</si>
  <si>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</si>
  <si>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</si>
  <si>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</si>
  <si>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</si>
  <si>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</si>
  <si>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</si>
  <si>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</si>
  <si>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</si>
  <si>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</si>
  <si>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</si>
  <si>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</si>
  <si>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</si>
  <si>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</si>
  <si>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</si>
  <si>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</si>
  <si>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</si>
  <si>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</si>
  <si>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</si>
  <si>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</si>
  <si>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</si>
  <si>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</si>
  <si>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</si>
  <si>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</si>
  <si>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</si>
  <si>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</si>
  <si>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</si>
  <si>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</si>
  <si>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</si>
  <si>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</si>
  <si>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</si>
  <si>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</si>
  <si>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</si>
  <si>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</si>
  <si>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</si>
  <si>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</si>
  <si>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</si>
  <si>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</si>
  <si>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</si>
  <si>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</si>
  <si>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</si>
  <si>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</si>
  <si>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</si>
  <si>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</si>
  <si>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</si>
  <si>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</si>
  <si>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</si>
  <si>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</si>
  <si>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</si>
  <si>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</si>
  <si>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</si>
  <si>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</si>
  <si>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</si>
  <si>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</si>
  <si>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</si>
  <si>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</si>
  <si>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</si>
  <si>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</si>
  <si>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</si>
  <si>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</si>
  <si>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</si>
  <si>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</si>
  <si>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</si>
  <si>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</si>
  <si>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</si>
  <si>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</si>
  <si>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</si>
  <si>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</si>
  <si>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</si>
  <si>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</si>
  <si>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</si>
  <si>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</si>
  <si>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</si>
  <si>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</si>
  <si>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</si>
  <si>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</si>
  <si>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</si>
  <si>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</si>
  <si>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</si>
  <si>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</si>
  <si>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</si>
  <si>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</si>
  <si>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</si>
  <si>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</si>
  <si>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</si>
  <si>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</si>
  <si>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</si>
  <si>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</si>
  <si>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</si>
  <si>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</si>
  <si>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</si>
  <si>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</si>
  <si>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</si>
  <si>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</si>
  <si>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</si>
  <si>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</si>
  <si>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</si>
  <si>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</si>
  <si>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</si>
  <si>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</si>
  <si>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</si>
  <si>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</si>
  <si>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</si>
  <si>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</si>
  <si>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</si>
  <si>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</si>
  <si>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</si>
  <si>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</si>
  <si>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</si>
  <si>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</si>
  <si>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</si>
  <si>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</si>
  <si>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</si>
  <si>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</si>
  <si>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</si>
  <si>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</si>
  <si>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</si>
  <si>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</si>
  <si>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</si>
  <si>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</si>
  <si>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</si>
  <si>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</si>
  <si>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</si>
  <si>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</si>
  <si>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</si>
  <si>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</si>
  <si>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</si>
  <si>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</si>
  <si>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</si>
  <si>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</si>
  <si>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</si>
  <si>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</si>
  <si>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</si>
  <si>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</si>
  <si>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</si>
  <si>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</si>
  <si>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</si>
  <si>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</si>
  <si>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</si>
  <si>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</si>
  <si>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</si>
  <si>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</si>
  <si>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</si>
  <si>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</si>
  <si>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</si>
  <si>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</si>
  <si>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</si>
  <si>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</si>
  <si>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</si>
  <si>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</si>
  <si>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</si>
  <si>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</si>
  <si>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</si>
  <si>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</si>
  <si>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</si>
  <si>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</si>
  <si>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</si>
  <si>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</si>
  <si>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</si>
  <si>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</si>
  <si>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</si>
  <si>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</si>
  <si>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</si>
  <si>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</si>
  <si>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</si>
  <si>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</si>
  <si>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</si>
  <si>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</si>
  <si>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</si>
  <si>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</si>
  <si>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</si>
  <si>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</si>
  <si>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</si>
  <si>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</si>
  <si>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</si>
  <si>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</si>
  <si>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</si>
  <si>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</si>
  <si>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</si>
  <si>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</si>
  <si>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</si>
  <si>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</si>
  <si>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</si>
  <si>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</si>
  <si>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</si>
  <si>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</si>
  <si>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</si>
  <si>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</si>
  <si>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</si>
  <si>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</si>
  <si>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</si>
  <si>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</si>
  <si>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</si>
  <si>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</si>
  <si>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</si>
  <si>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</si>
  <si>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</si>
  <si>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</si>
  <si>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</si>
  <si>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</si>
  <si>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</si>
  <si>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</si>
  <si>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</si>
  <si>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</si>
  <si>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</si>
  <si>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</si>
  <si>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</si>
  <si>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</si>
  <si>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</si>
  <si>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</si>
  <si>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</si>
  <si>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</si>
  <si>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</si>
  <si>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</si>
  <si>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</si>
  <si>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</si>
  <si>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</si>
  <si>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</si>
  <si>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</si>
  <si>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</si>
  <si>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</si>
  <si>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</si>
  <si>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</si>
  <si>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</si>
  <si>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</si>
  <si>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</si>
  <si>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</si>
  <si>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</si>
  <si>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</si>
  <si>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</si>
  <si>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</si>
  <si>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</si>
  <si>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</si>
  <si>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</si>
  <si>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</si>
  <si>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</si>
  <si>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</si>
  <si>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</si>
  <si>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</si>
  <si>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</si>
  <si>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</si>
  <si>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</si>
  <si>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</si>
  <si>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</si>
  <si>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</si>
  <si>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</si>
  <si>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</si>
  <si>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</si>
  <si>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</si>
  <si>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</si>
  <si>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</si>
  <si>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</si>
  <si>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</si>
  <si>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</si>
  <si>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</si>
  <si>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</si>
  <si>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</si>
  <si>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</si>
  <si>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</si>
  <si>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</si>
  <si>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</si>
  <si>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</si>
  <si>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</si>
  <si>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</si>
  <si>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</si>
  <si>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</si>
  <si>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</si>
  <si>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</si>
  <si>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</si>
  <si>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</si>
  <si>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</si>
  <si>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</si>
  <si>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</si>
  <si>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</si>
  <si>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</si>
  <si>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</si>
  <si>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</si>
  <si>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</si>
  <si>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042</t>
    <phoneticPr fontId="2"/>
  </si>
  <si>
    <t>778</t>
    <phoneticPr fontId="2"/>
  </si>
  <si>
    <t>0330</t>
    <phoneticPr fontId="2"/>
  </si>
  <si>
    <t>252</t>
    <phoneticPr fontId="2"/>
  </si>
  <si>
    <t>よしざわ</t>
    <phoneticPr fontId="2"/>
  </si>
  <si>
    <t>ひなた</t>
    <phoneticPr fontId="2"/>
  </si>
  <si>
    <t>吉澤</t>
    <rPh sb="0" eb="2">
      <t>ヨシザワ</t>
    </rPh>
    <phoneticPr fontId="2"/>
  </si>
  <si>
    <t>日菜多</t>
    <rPh sb="0" eb="3">
      <t>ヒナタ</t>
    </rPh>
    <phoneticPr fontId="2"/>
  </si>
  <si>
    <t>ふるや</t>
    <phoneticPr fontId="2"/>
  </si>
  <si>
    <t>ふづき</t>
    <phoneticPr fontId="2"/>
  </si>
  <si>
    <t>古屋</t>
    <rPh sb="0" eb="2">
      <t>フルヤ</t>
    </rPh>
    <phoneticPr fontId="2"/>
  </si>
  <si>
    <t>風月</t>
    <rPh sb="0" eb="2">
      <t>フヅキ</t>
    </rPh>
    <phoneticPr fontId="2"/>
  </si>
  <si>
    <t>こばやし</t>
    <phoneticPr fontId="2"/>
  </si>
  <si>
    <t>みゆう</t>
    <phoneticPr fontId="2"/>
  </si>
  <si>
    <t>小林</t>
    <rPh sb="0" eb="2">
      <t>コバヤシ</t>
    </rPh>
    <phoneticPr fontId="2"/>
  </si>
  <si>
    <t>海侑</t>
    <rPh sb="0" eb="2">
      <t>ミユウ</t>
    </rPh>
    <phoneticPr fontId="2"/>
  </si>
  <si>
    <t>かきぬま</t>
    <phoneticPr fontId="2"/>
  </si>
  <si>
    <t>あんり</t>
    <phoneticPr fontId="2"/>
  </si>
  <si>
    <t>柿沼</t>
    <rPh sb="0" eb="2">
      <t>カキヌマ</t>
    </rPh>
    <phoneticPr fontId="2"/>
  </si>
  <si>
    <t>杏莉</t>
    <rPh sb="0" eb="2">
      <t>アンリ</t>
    </rPh>
    <phoneticPr fontId="2"/>
  </si>
  <si>
    <t>ねもと</t>
    <phoneticPr fontId="2"/>
  </si>
  <si>
    <t>めい</t>
    <phoneticPr fontId="2"/>
  </si>
  <si>
    <t>根本</t>
    <rPh sb="0" eb="2">
      <t>ネモト</t>
    </rPh>
    <phoneticPr fontId="2"/>
  </si>
  <si>
    <t>芽依</t>
    <rPh sb="0" eb="2">
      <t>メイ</t>
    </rPh>
    <phoneticPr fontId="2"/>
  </si>
  <si>
    <t>漁野</t>
    <rPh sb="0" eb="2">
      <t>リョウノ</t>
    </rPh>
    <phoneticPr fontId="2"/>
  </si>
  <si>
    <t>りょうの</t>
    <phoneticPr fontId="2"/>
  </si>
  <si>
    <t>芽衣</t>
    <rPh sb="0" eb="2">
      <t>メイ</t>
    </rPh>
    <phoneticPr fontId="2"/>
  </si>
  <si>
    <t>ひらまつ</t>
    <phoneticPr fontId="2"/>
  </si>
  <si>
    <t>あいり</t>
    <phoneticPr fontId="2"/>
  </si>
  <si>
    <t>平松</t>
    <rPh sb="0" eb="2">
      <t>ヒラマツ</t>
    </rPh>
    <phoneticPr fontId="2"/>
  </si>
  <si>
    <t>愛莉</t>
    <rPh sb="0" eb="2">
      <t>アイリ</t>
    </rPh>
    <phoneticPr fontId="2"/>
  </si>
  <si>
    <t>ざま</t>
    <phoneticPr fontId="2"/>
  </si>
  <si>
    <t>ゆりか</t>
    <phoneticPr fontId="2"/>
  </si>
  <si>
    <t>座間</t>
    <rPh sb="0" eb="2">
      <t>ザマ</t>
    </rPh>
    <phoneticPr fontId="2"/>
  </si>
  <si>
    <t>夕梨香</t>
    <rPh sb="0" eb="3">
      <t>ユリカ</t>
    </rPh>
    <phoneticPr fontId="2"/>
  </si>
  <si>
    <t>いわさき</t>
    <phoneticPr fontId="2"/>
  </si>
  <si>
    <t>なお</t>
    <phoneticPr fontId="2"/>
  </si>
  <si>
    <t>岩﨑</t>
    <rPh sb="0" eb="2">
      <t>イワサキ</t>
    </rPh>
    <phoneticPr fontId="2"/>
  </si>
  <si>
    <t>直央</t>
    <rPh sb="0" eb="2">
      <t>ナオ</t>
    </rPh>
    <phoneticPr fontId="2"/>
  </si>
  <si>
    <t>ちねん</t>
    <phoneticPr fontId="2"/>
  </si>
  <si>
    <t>ゆあ</t>
    <phoneticPr fontId="2"/>
  </si>
  <si>
    <t>知念</t>
    <rPh sb="0" eb="2">
      <t>チネン</t>
    </rPh>
    <phoneticPr fontId="2"/>
  </si>
  <si>
    <t>優愛</t>
    <rPh sb="0" eb="2">
      <t>ユア</t>
    </rPh>
    <phoneticPr fontId="2"/>
  </si>
  <si>
    <t>きのした</t>
    <phoneticPr fontId="2"/>
  </si>
  <si>
    <t>ひな</t>
    <phoneticPr fontId="2"/>
  </si>
  <si>
    <t>木下</t>
    <rPh sb="0" eb="2">
      <t>キノシタ</t>
    </rPh>
    <phoneticPr fontId="2"/>
  </si>
  <si>
    <t>陽夏</t>
    <rPh sb="0" eb="2">
      <t>ヒナ</t>
    </rPh>
    <phoneticPr fontId="2"/>
  </si>
  <si>
    <t>かねます</t>
    <phoneticPr fontId="2"/>
  </si>
  <si>
    <t>ゆうあ</t>
    <phoneticPr fontId="2"/>
  </si>
  <si>
    <t>兼増</t>
    <rPh sb="0" eb="2">
      <t>カネマス</t>
    </rPh>
    <phoneticPr fontId="2"/>
  </si>
  <si>
    <t>結愛</t>
    <rPh sb="0" eb="2">
      <t>ユウア</t>
    </rPh>
    <phoneticPr fontId="2"/>
  </si>
  <si>
    <t>0327</t>
    <phoneticPr fontId="2"/>
  </si>
  <si>
    <t>777</t>
    <phoneticPr fontId="2"/>
  </si>
  <si>
    <t>0804</t>
    <phoneticPr fontId="2"/>
  </si>
  <si>
    <t>相模原市南区磯部1540</t>
    <rPh sb="0" eb="8">
      <t>サガミハラシミナミクイソベ</t>
    </rPh>
    <phoneticPr fontId="2"/>
  </si>
  <si>
    <t>まつもと</t>
    <phoneticPr fontId="2"/>
  </si>
  <si>
    <t>たかひろ</t>
    <phoneticPr fontId="2"/>
  </si>
  <si>
    <t>松本</t>
    <rPh sb="0" eb="2">
      <t>マツモト</t>
    </rPh>
    <phoneticPr fontId="2"/>
  </si>
  <si>
    <t>隆宏</t>
    <rPh sb="0" eb="2">
      <t>タカヒロ</t>
    </rPh>
    <phoneticPr fontId="2"/>
  </si>
  <si>
    <t>あぐ</t>
    <phoneticPr fontId="2"/>
  </si>
  <si>
    <t>みわこ</t>
    <phoneticPr fontId="2"/>
  </si>
  <si>
    <t>安久</t>
    <rPh sb="0" eb="2">
      <t>アグ</t>
    </rPh>
    <phoneticPr fontId="2"/>
  </si>
  <si>
    <t>美和子</t>
    <rPh sb="0" eb="3">
      <t>ミワコ</t>
    </rPh>
    <phoneticPr fontId="2"/>
  </si>
  <si>
    <t>水野　澄雄</t>
    <rPh sb="0" eb="2">
      <t>ミズノ</t>
    </rPh>
    <rPh sb="3" eb="5">
      <t>スミオ</t>
    </rPh>
    <phoneticPr fontId="2"/>
  </si>
  <si>
    <t>おがわ</t>
    <phoneticPr fontId="2"/>
  </si>
  <si>
    <t>あんな</t>
    <phoneticPr fontId="2"/>
  </si>
  <si>
    <t>杏奈</t>
    <rPh sb="0" eb="2">
      <t>アンナ</t>
    </rPh>
    <phoneticPr fontId="2"/>
  </si>
  <si>
    <t>小川</t>
    <rPh sb="0" eb="2">
      <t>オガワ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</si>
</sst>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85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6" fillId="2" borderId="80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116" xfId="0" applyFont="1" applyFill="1" applyBorder="1" applyAlignment="1" applyProtection="1">
      <alignment horizontal="center" vertical="center" shrinkToFit="1"/>
      <protection locked="0"/>
    </xf>
    <xf numFmtId="0" fontId="6" fillId="2" borderId="160" xfId="0" applyFont="1" applyFill="1" applyBorder="1" applyAlignment="1" applyProtection="1">
      <alignment horizontal="center" vertical="center" shrinkToFit="1"/>
      <protection locked="0"/>
    </xf>
    <xf numFmtId="0" fontId="6" fillId="2" borderId="161" xfId="0" applyFont="1" applyFill="1" applyBorder="1" applyAlignment="1" applyProtection="1">
      <alignment horizontal="center" vertical="center" shrinkToFit="1"/>
      <protection locked="0"/>
    </xf>
    <xf numFmtId="0" fontId="6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123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124" xfId="0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topLeftCell="A25" zoomScale="85" zoomScaleNormal="100" zoomScaleSheetLayoutView="85" workbookViewId="0">
      <selection activeCell="B2" sqref="B2:H2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91" t="s">
        <v>693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 x14ac:dyDescent="0.15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4.9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 x14ac:dyDescent="0.15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 x14ac:dyDescent="0.15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/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 x14ac:dyDescent="0.15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 x14ac:dyDescent="0.15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 x14ac:dyDescent="0.15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 x14ac:dyDescent="0.15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 x14ac:dyDescent="0.15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 x14ac:dyDescent="0.15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 x14ac:dyDescent="0.15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 x14ac:dyDescent="0.15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 x14ac:dyDescent="0.15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 x14ac:dyDescent="0.15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 x14ac:dyDescent="0.15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 x14ac:dyDescent="0.2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/>
      <c r="C40" s="236"/>
      <c r="D40" s="236"/>
      <c r="E40" s="236"/>
      <c r="F40" s="237" t="s">
        <v>685</v>
      </c>
      <c r="G40" s="237"/>
      <c r="H40" s="236"/>
      <c r="I40" s="236"/>
      <c r="J40" s="237" t="s">
        <v>686</v>
      </c>
      <c r="K40" s="237"/>
      <c r="L40" s="236"/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232" t="s">
        <v>689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 x14ac:dyDescent="0.15"/>
    <row r="44" spans="1:43" ht="24" customHeight="1" x14ac:dyDescent="0.2">
      <c r="A44" s="56" t="s">
        <v>692</v>
      </c>
      <c r="B44" s="232" t="s">
        <v>689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zoomScaleNormal="100" zoomScaleSheetLayoutView="100" workbookViewId="0">
      <selection activeCell="AU23" sqref="AU23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91" t="str">
        <f>入力見本!B1</f>
        <v>令和４年度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2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3135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相模原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相模原市立相陽中学校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 x14ac:dyDescent="0.15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694</v>
      </c>
      <c r="AC4" s="177"/>
      <c r="AD4" s="177"/>
      <c r="AE4" s="177"/>
      <c r="AF4" s="4" t="s">
        <v>583</v>
      </c>
      <c r="AG4" s="177" t="s">
        <v>695</v>
      </c>
      <c r="AH4" s="177"/>
      <c r="AI4" s="177"/>
      <c r="AJ4" s="177"/>
      <c r="AK4" s="4" t="s">
        <v>583</v>
      </c>
      <c r="AL4" s="177" t="s">
        <v>696</v>
      </c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748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62"/>
      <c r="B6" s="144"/>
      <c r="C6" s="145"/>
      <c r="D6" s="145"/>
      <c r="E6" s="146"/>
      <c r="F6" s="155" t="s">
        <v>697</v>
      </c>
      <c r="G6" s="156"/>
      <c r="H6" s="24" t="s">
        <v>585</v>
      </c>
      <c r="I6" s="157" t="s">
        <v>745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694</v>
      </c>
      <c r="AC6" s="160"/>
      <c r="AD6" s="160"/>
      <c r="AE6" s="160"/>
      <c r="AF6" s="25" t="s">
        <v>586</v>
      </c>
      <c r="AG6" s="160" t="s">
        <v>746</v>
      </c>
      <c r="AH6" s="160"/>
      <c r="AI6" s="160"/>
      <c r="AJ6" s="160"/>
      <c r="AK6" s="25" t="s">
        <v>586</v>
      </c>
      <c r="AL6" s="160" t="s">
        <v>747</v>
      </c>
      <c r="AM6" s="160"/>
      <c r="AN6" s="160"/>
      <c r="AO6" s="161"/>
    </row>
    <row r="7" spans="1:41" s="2" customFormat="1" ht="24.9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 x14ac:dyDescent="0.15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 x14ac:dyDescent="0.15">
      <c r="B12" s="202" t="s">
        <v>682</v>
      </c>
      <c r="C12" s="203"/>
      <c r="D12" s="203"/>
      <c r="E12" s="204"/>
      <c r="F12" s="205" t="s">
        <v>749</v>
      </c>
      <c r="G12" s="206"/>
      <c r="H12" s="206"/>
      <c r="I12" s="206"/>
      <c r="J12" s="206"/>
      <c r="K12" s="206" t="s">
        <v>750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758</v>
      </c>
      <c r="AA12" s="206"/>
      <c r="AB12" s="206"/>
      <c r="AC12" s="206"/>
      <c r="AD12" s="206"/>
      <c r="AE12" s="206" t="s">
        <v>759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 t="s">
        <v>751</v>
      </c>
      <c r="G13" s="215"/>
      <c r="H13" s="215"/>
      <c r="I13" s="215"/>
      <c r="J13" s="216"/>
      <c r="K13" s="215" t="s">
        <v>752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761</v>
      </c>
      <c r="AA13" s="215"/>
      <c r="AB13" s="215"/>
      <c r="AC13" s="215"/>
      <c r="AD13" s="216"/>
      <c r="AE13" s="215" t="s">
        <v>760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682</v>
      </c>
      <c r="C15" s="203"/>
      <c r="D15" s="203"/>
      <c r="E15" s="204"/>
      <c r="F15" s="205" t="s">
        <v>753</v>
      </c>
      <c r="G15" s="206"/>
      <c r="H15" s="206"/>
      <c r="I15" s="206"/>
      <c r="J15" s="206"/>
      <c r="K15" s="206" t="s">
        <v>754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698</v>
      </c>
      <c r="AA15" s="206"/>
      <c r="AB15" s="206"/>
      <c r="AC15" s="206"/>
      <c r="AD15" s="206"/>
      <c r="AE15" s="206" t="s">
        <v>699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 t="s">
        <v>755</v>
      </c>
      <c r="G16" s="215"/>
      <c r="H16" s="215"/>
      <c r="I16" s="215"/>
      <c r="J16" s="216"/>
      <c r="K16" s="215" t="s">
        <v>756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700</v>
      </c>
      <c r="AA16" s="215"/>
      <c r="AB16" s="215"/>
      <c r="AC16" s="215"/>
      <c r="AD16" s="216"/>
      <c r="AE16" s="215" t="s">
        <v>701</v>
      </c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 x14ac:dyDescent="0.15">
      <c r="B22" s="116">
        <v>1</v>
      </c>
      <c r="C22" s="117"/>
      <c r="D22" s="118">
        <v>1</v>
      </c>
      <c r="E22" s="118"/>
      <c r="F22" s="271" t="s">
        <v>698</v>
      </c>
      <c r="G22" s="272"/>
      <c r="H22" s="272"/>
      <c r="I22" s="272"/>
      <c r="J22" s="273"/>
      <c r="K22" s="121" t="s">
        <v>699</v>
      </c>
      <c r="L22" s="121"/>
      <c r="M22" s="121"/>
      <c r="N22" s="121"/>
      <c r="O22" s="122"/>
      <c r="P22" s="118">
        <v>3</v>
      </c>
      <c r="Q22" s="118"/>
      <c r="R22" s="109">
        <v>160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721</v>
      </c>
      <c r="AA22" s="121"/>
      <c r="AB22" s="121"/>
      <c r="AC22" s="121"/>
      <c r="AD22" s="121"/>
      <c r="AE22" s="121" t="s">
        <v>722</v>
      </c>
      <c r="AF22" s="121"/>
      <c r="AG22" s="121"/>
      <c r="AH22" s="121"/>
      <c r="AI22" s="122"/>
      <c r="AJ22" s="118">
        <v>3</v>
      </c>
      <c r="AK22" s="118"/>
      <c r="AL22" s="109">
        <v>155</v>
      </c>
      <c r="AM22" s="110"/>
      <c r="AN22" s="264" t="s">
        <v>596</v>
      </c>
      <c r="AO22" s="265"/>
    </row>
    <row r="23" spans="2:41" ht="30" customHeight="1" x14ac:dyDescent="0.15">
      <c r="B23" s="99"/>
      <c r="C23" s="100"/>
      <c r="D23" s="119"/>
      <c r="E23" s="119"/>
      <c r="F23" s="261" t="s">
        <v>700</v>
      </c>
      <c r="G23" s="262"/>
      <c r="H23" s="262"/>
      <c r="I23" s="262"/>
      <c r="J23" s="263"/>
      <c r="K23" s="114" t="s">
        <v>701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723</v>
      </c>
      <c r="AA23" s="114"/>
      <c r="AB23" s="114"/>
      <c r="AC23" s="114"/>
      <c r="AD23" s="114"/>
      <c r="AE23" s="114" t="s">
        <v>724</v>
      </c>
      <c r="AF23" s="114"/>
      <c r="AG23" s="114"/>
      <c r="AH23" s="114"/>
      <c r="AI23" s="115"/>
      <c r="AJ23" s="119"/>
      <c r="AK23" s="119"/>
      <c r="AL23" s="97"/>
      <c r="AM23" s="98"/>
      <c r="AN23" s="266"/>
      <c r="AO23" s="267"/>
    </row>
    <row r="24" spans="2:41" ht="13.5" customHeight="1" x14ac:dyDescent="0.15">
      <c r="B24" s="89">
        <v>2</v>
      </c>
      <c r="C24" s="90"/>
      <c r="D24" s="77">
        <v>2</v>
      </c>
      <c r="E24" s="77"/>
      <c r="F24" s="268" t="s">
        <v>702</v>
      </c>
      <c r="G24" s="269"/>
      <c r="H24" s="269"/>
      <c r="I24" s="269"/>
      <c r="J24" s="270"/>
      <c r="K24" s="87" t="s">
        <v>703</v>
      </c>
      <c r="L24" s="87"/>
      <c r="M24" s="87"/>
      <c r="N24" s="87"/>
      <c r="O24" s="88"/>
      <c r="P24" s="77">
        <v>3</v>
      </c>
      <c r="Q24" s="77"/>
      <c r="R24" s="93">
        <v>155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725</v>
      </c>
      <c r="AA24" s="87"/>
      <c r="AB24" s="87"/>
      <c r="AC24" s="87"/>
      <c r="AD24" s="87"/>
      <c r="AE24" s="87" t="s">
        <v>726</v>
      </c>
      <c r="AF24" s="87"/>
      <c r="AG24" s="87"/>
      <c r="AH24" s="87"/>
      <c r="AI24" s="88"/>
      <c r="AJ24" s="77">
        <v>3</v>
      </c>
      <c r="AK24" s="77"/>
      <c r="AL24" s="93">
        <v>160</v>
      </c>
      <c r="AM24" s="94"/>
      <c r="AN24" s="259" t="s">
        <v>544</v>
      </c>
      <c r="AO24" s="260"/>
    </row>
    <row r="25" spans="2:41" ht="30" customHeight="1" x14ac:dyDescent="0.15">
      <c r="B25" s="107"/>
      <c r="C25" s="108"/>
      <c r="D25" s="101"/>
      <c r="E25" s="101"/>
      <c r="F25" s="261" t="s">
        <v>704</v>
      </c>
      <c r="G25" s="262"/>
      <c r="H25" s="262"/>
      <c r="I25" s="262"/>
      <c r="J25" s="263"/>
      <c r="K25" s="105" t="s">
        <v>705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727</v>
      </c>
      <c r="AA25" s="105"/>
      <c r="AB25" s="105"/>
      <c r="AC25" s="105"/>
      <c r="AD25" s="105"/>
      <c r="AE25" s="105" t="s">
        <v>728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 x14ac:dyDescent="0.15">
      <c r="B26" s="99">
        <v>3</v>
      </c>
      <c r="C26" s="100"/>
      <c r="D26" s="77">
        <v>3</v>
      </c>
      <c r="E26" s="77"/>
      <c r="F26" s="268" t="s">
        <v>706</v>
      </c>
      <c r="G26" s="269"/>
      <c r="H26" s="269"/>
      <c r="I26" s="269"/>
      <c r="J26" s="270"/>
      <c r="K26" s="87" t="s">
        <v>707</v>
      </c>
      <c r="L26" s="87"/>
      <c r="M26" s="87"/>
      <c r="N26" s="87"/>
      <c r="O26" s="88"/>
      <c r="P26" s="77">
        <v>3</v>
      </c>
      <c r="Q26" s="77"/>
      <c r="R26" s="93">
        <v>160</v>
      </c>
      <c r="S26" s="94"/>
      <c r="T26" s="274" t="s">
        <v>544</v>
      </c>
      <c r="U26" s="275"/>
      <c r="V26" s="99">
        <v>9</v>
      </c>
      <c r="W26" s="100"/>
      <c r="X26" s="77">
        <v>9</v>
      </c>
      <c r="Y26" s="77"/>
      <c r="Z26" s="86" t="s">
        <v>729</v>
      </c>
      <c r="AA26" s="87"/>
      <c r="AB26" s="87"/>
      <c r="AC26" s="87"/>
      <c r="AD26" s="87"/>
      <c r="AE26" s="87" t="s">
        <v>730</v>
      </c>
      <c r="AF26" s="87"/>
      <c r="AG26" s="87"/>
      <c r="AH26" s="87"/>
      <c r="AI26" s="88"/>
      <c r="AJ26" s="77">
        <v>2</v>
      </c>
      <c r="AK26" s="77"/>
      <c r="AL26" s="93">
        <v>150</v>
      </c>
      <c r="AM26" s="94"/>
      <c r="AN26" s="259" t="s">
        <v>544</v>
      </c>
      <c r="AO26" s="260"/>
    </row>
    <row r="27" spans="2:41" ht="30" customHeight="1" x14ac:dyDescent="0.15">
      <c r="B27" s="99"/>
      <c r="C27" s="100"/>
      <c r="D27" s="101"/>
      <c r="E27" s="101"/>
      <c r="F27" s="261" t="s">
        <v>708</v>
      </c>
      <c r="G27" s="262"/>
      <c r="H27" s="262"/>
      <c r="I27" s="262"/>
      <c r="J27" s="263"/>
      <c r="K27" s="105" t="s">
        <v>709</v>
      </c>
      <c r="L27" s="105"/>
      <c r="M27" s="105"/>
      <c r="N27" s="105"/>
      <c r="O27" s="106"/>
      <c r="P27" s="101"/>
      <c r="Q27" s="101"/>
      <c r="R27" s="97"/>
      <c r="S27" s="98"/>
      <c r="T27" s="274"/>
      <c r="U27" s="275"/>
      <c r="V27" s="99"/>
      <c r="W27" s="100"/>
      <c r="X27" s="101"/>
      <c r="Y27" s="101"/>
      <c r="Z27" s="104" t="s">
        <v>731</v>
      </c>
      <c r="AA27" s="105"/>
      <c r="AB27" s="105"/>
      <c r="AC27" s="105"/>
      <c r="AD27" s="105"/>
      <c r="AE27" s="105" t="s">
        <v>732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 x14ac:dyDescent="0.15">
      <c r="B28" s="89">
        <v>4</v>
      </c>
      <c r="C28" s="90"/>
      <c r="D28" s="77">
        <v>4</v>
      </c>
      <c r="E28" s="77"/>
      <c r="F28" s="268" t="s">
        <v>710</v>
      </c>
      <c r="G28" s="269"/>
      <c r="H28" s="269"/>
      <c r="I28" s="269"/>
      <c r="J28" s="270"/>
      <c r="K28" s="87" t="s">
        <v>711</v>
      </c>
      <c r="L28" s="87"/>
      <c r="M28" s="87"/>
      <c r="N28" s="87"/>
      <c r="O28" s="88"/>
      <c r="P28" s="77">
        <v>3</v>
      </c>
      <c r="Q28" s="77"/>
      <c r="R28" s="93">
        <v>160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733</v>
      </c>
      <c r="AA28" s="87"/>
      <c r="AB28" s="87"/>
      <c r="AC28" s="87"/>
      <c r="AD28" s="87"/>
      <c r="AE28" s="87" t="s">
        <v>734</v>
      </c>
      <c r="AF28" s="87"/>
      <c r="AG28" s="87"/>
      <c r="AH28" s="87"/>
      <c r="AI28" s="88"/>
      <c r="AJ28" s="77">
        <v>2</v>
      </c>
      <c r="AK28" s="77"/>
      <c r="AL28" s="93">
        <v>150</v>
      </c>
      <c r="AM28" s="94"/>
      <c r="AN28" s="259" t="s">
        <v>544</v>
      </c>
      <c r="AO28" s="260"/>
    </row>
    <row r="29" spans="2:41" ht="30" customHeight="1" x14ac:dyDescent="0.15">
      <c r="B29" s="107"/>
      <c r="C29" s="108"/>
      <c r="D29" s="101"/>
      <c r="E29" s="101"/>
      <c r="F29" s="261" t="s">
        <v>712</v>
      </c>
      <c r="G29" s="262"/>
      <c r="H29" s="262"/>
      <c r="I29" s="262"/>
      <c r="J29" s="263"/>
      <c r="K29" s="105" t="s">
        <v>713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735</v>
      </c>
      <c r="AA29" s="105"/>
      <c r="AB29" s="105"/>
      <c r="AC29" s="105"/>
      <c r="AD29" s="105"/>
      <c r="AE29" s="105" t="s">
        <v>736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 x14ac:dyDescent="0.15">
      <c r="B30" s="99">
        <v>5</v>
      </c>
      <c r="C30" s="100"/>
      <c r="D30" s="77">
        <v>5</v>
      </c>
      <c r="E30" s="77"/>
      <c r="F30" s="268" t="s">
        <v>714</v>
      </c>
      <c r="G30" s="269"/>
      <c r="H30" s="269"/>
      <c r="I30" s="269"/>
      <c r="J30" s="270"/>
      <c r="K30" s="87" t="s">
        <v>715</v>
      </c>
      <c r="L30" s="87"/>
      <c r="M30" s="87"/>
      <c r="N30" s="87"/>
      <c r="O30" s="88"/>
      <c r="P30" s="77">
        <v>3</v>
      </c>
      <c r="Q30" s="77"/>
      <c r="R30" s="93">
        <v>155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737</v>
      </c>
      <c r="AA30" s="87"/>
      <c r="AB30" s="87"/>
      <c r="AC30" s="87"/>
      <c r="AD30" s="87"/>
      <c r="AE30" s="87" t="s">
        <v>738</v>
      </c>
      <c r="AF30" s="87"/>
      <c r="AG30" s="87"/>
      <c r="AH30" s="87"/>
      <c r="AI30" s="88"/>
      <c r="AJ30" s="77">
        <v>2</v>
      </c>
      <c r="AK30" s="77"/>
      <c r="AL30" s="93">
        <v>155</v>
      </c>
      <c r="AM30" s="94"/>
      <c r="AN30" s="259" t="s">
        <v>544</v>
      </c>
      <c r="AO30" s="260"/>
    </row>
    <row r="31" spans="2:41" ht="30" customHeight="1" x14ac:dyDescent="0.15">
      <c r="B31" s="99"/>
      <c r="C31" s="100"/>
      <c r="D31" s="101"/>
      <c r="E31" s="101"/>
      <c r="F31" s="261" t="s">
        <v>716</v>
      </c>
      <c r="G31" s="262"/>
      <c r="H31" s="262"/>
      <c r="I31" s="262"/>
      <c r="J31" s="263"/>
      <c r="K31" s="105" t="s">
        <v>717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739</v>
      </c>
      <c r="AA31" s="105"/>
      <c r="AB31" s="105"/>
      <c r="AC31" s="105"/>
      <c r="AD31" s="105"/>
      <c r="AE31" s="105" t="s">
        <v>740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 x14ac:dyDescent="0.15">
      <c r="B32" s="89">
        <v>6</v>
      </c>
      <c r="C32" s="90"/>
      <c r="D32" s="77">
        <v>6</v>
      </c>
      <c r="E32" s="77"/>
      <c r="F32" s="268" t="s">
        <v>719</v>
      </c>
      <c r="G32" s="269"/>
      <c r="H32" s="269"/>
      <c r="I32" s="269"/>
      <c r="J32" s="270"/>
      <c r="K32" s="87" t="s">
        <v>715</v>
      </c>
      <c r="L32" s="87"/>
      <c r="M32" s="87"/>
      <c r="N32" s="87"/>
      <c r="O32" s="88"/>
      <c r="P32" s="77">
        <v>3</v>
      </c>
      <c r="Q32" s="77"/>
      <c r="R32" s="93">
        <v>155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741</v>
      </c>
      <c r="AA32" s="87"/>
      <c r="AB32" s="87"/>
      <c r="AC32" s="87"/>
      <c r="AD32" s="87"/>
      <c r="AE32" s="87" t="s">
        <v>742</v>
      </c>
      <c r="AF32" s="87"/>
      <c r="AG32" s="87"/>
      <c r="AH32" s="87"/>
      <c r="AI32" s="88"/>
      <c r="AJ32" s="77">
        <v>2</v>
      </c>
      <c r="AK32" s="77"/>
      <c r="AL32" s="93">
        <v>160</v>
      </c>
      <c r="AM32" s="94"/>
      <c r="AN32" s="259" t="s">
        <v>544</v>
      </c>
      <c r="AO32" s="260"/>
    </row>
    <row r="33" spans="1:43" ht="30" customHeight="1" thickBot="1" x14ac:dyDescent="0.2">
      <c r="B33" s="91"/>
      <c r="C33" s="92"/>
      <c r="D33" s="78"/>
      <c r="E33" s="78"/>
      <c r="F33" s="278" t="s">
        <v>718</v>
      </c>
      <c r="G33" s="279"/>
      <c r="H33" s="279"/>
      <c r="I33" s="279"/>
      <c r="J33" s="280"/>
      <c r="K33" s="80" t="s">
        <v>720</v>
      </c>
      <c r="L33" s="80"/>
      <c r="M33" s="80"/>
      <c r="N33" s="80"/>
      <c r="O33" s="81"/>
      <c r="P33" s="78"/>
      <c r="Q33" s="78"/>
      <c r="R33" s="95"/>
      <c r="S33" s="96"/>
      <c r="T33" s="276"/>
      <c r="U33" s="277"/>
      <c r="V33" s="84"/>
      <c r="W33" s="85"/>
      <c r="X33" s="78"/>
      <c r="Y33" s="78"/>
      <c r="Z33" s="79" t="s">
        <v>743</v>
      </c>
      <c r="AA33" s="80"/>
      <c r="AB33" s="80"/>
      <c r="AC33" s="80"/>
      <c r="AD33" s="80"/>
      <c r="AE33" s="80" t="s">
        <v>744</v>
      </c>
      <c r="AF33" s="80"/>
      <c r="AG33" s="80"/>
      <c r="AH33" s="80"/>
      <c r="AI33" s="81"/>
      <c r="AJ33" s="78"/>
      <c r="AK33" s="78"/>
      <c r="AL33" s="95"/>
      <c r="AM33" s="96"/>
      <c r="AN33" s="276"/>
      <c r="AO33" s="277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>
        <v>2022</v>
      </c>
      <c r="C40" s="236"/>
      <c r="D40" s="236"/>
      <c r="E40" s="236"/>
      <c r="F40" s="237" t="s">
        <v>685</v>
      </c>
      <c r="G40" s="237"/>
      <c r="H40" s="236">
        <v>5</v>
      </c>
      <c r="I40" s="236"/>
      <c r="J40" s="237" t="s">
        <v>686</v>
      </c>
      <c r="K40" s="237"/>
      <c r="L40" s="236">
        <v>6</v>
      </c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232" t="str">
        <f t="shared" ref="B42" si="0">$F$3</f>
        <v>相模原市立相陽中学校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 t="s">
        <v>757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 x14ac:dyDescent="0.15"/>
    <row r="44" spans="1:43" ht="24" customHeight="1" x14ac:dyDescent="0.2">
      <c r="A44" s="56" t="s">
        <v>692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 x14ac:dyDescent="0.15"/>
  <cols>
    <col min="1" max="16384" width="2.125" style="3"/>
  </cols>
  <sheetData>
    <row r="1" spans="1:40" ht="50.1" customHeight="1" thickBot="1" x14ac:dyDescent="0.2">
      <c r="A1" s="191" t="str">
        <f>入力見本!B1</f>
        <v>令和４年度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 x14ac:dyDescent="0.2">
      <c r="A2" s="356" t="s">
        <v>546</v>
      </c>
      <c r="B2" s="357"/>
      <c r="C2" s="357"/>
      <c r="D2" s="357"/>
      <c r="E2" s="357"/>
      <c r="F2" s="357"/>
      <c r="G2" s="357"/>
      <c r="H2" s="358">
        <f>IF(入力!I2="","",入力!I2)</f>
        <v>2</v>
      </c>
      <c r="I2" s="313"/>
      <c r="J2" s="359"/>
      <c r="K2" s="360" t="s">
        <v>547</v>
      </c>
      <c r="L2" s="357"/>
      <c r="M2" s="357"/>
      <c r="N2" s="357"/>
      <c r="O2" s="357"/>
      <c r="P2" s="357"/>
      <c r="Q2" s="357"/>
      <c r="R2" s="358">
        <f>IF(入力!S2="","",入力!S2)</f>
        <v>3135</v>
      </c>
      <c r="S2" s="313"/>
      <c r="T2" s="313"/>
      <c r="U2" s="313"/>
      <c r="V2" s="313"/>
      <c r="W2" s="313"/>
      <c r="X2" s="359"/>
      <c r="Y2" s="312" t="str">
        <f>IF(R2="","",VLOOKUP(R2,チーム番号!A2:E501,2,FALSE))</f>
        <v>相模原</v>
      </c>
      <c r="Z2" s="313"/>
      <c r="AA2" s="313"/>
      <c r="AB2" s="313"/>
      <c r="AC2" s="313"/>
      <c r="AD2" s="313"/>
      <c r="AE2" s="345" t="s">
        <v>548</v>
      </c>
      <c r="AF2" s="345"/>
      <c r="AG2" s="345"/>
      <c r="AH2" s="345"/>
      <c r="AI2" s="346"/>
      <c r="AJ2" s="1"/>
    </row>
    <row r="3" spans="1:40" ht="18.75" customHeight="1" x14ac:dyDescent="0.15">
      <c r="A3" s="363" t="s">
        <v>2</v>
      </c>
      <c r="B3" s="364"/>
      <c r="C3" s="364"/>
      <c r="D3" s="365"/>
      <c r="E3" s="314" t="str">
        <f>CONCATENATE(入力!F3,"　　",入力!F8)</f>
        <v>相模原市立相陽中学校　　</v>
      </c>
      <c r="F3" s="315"/>
      <c r="G3" s="315"/>
      <c r="H3" s="315"/>
      <c r="I3" s="315"/>
      <c r="J3" s="315"/>
      <c r="K3" s="315"/>
      <c r="L3" s="315"/>
      <c r="M3" s="315"/>
      <c r="N3" s="315"/>
      <c r="O3" s="315"/>
      <c r="P3" s="315"/>
      <c r="Q3" s="315"/>
      <c r="R3" s="315"/>
      <c r="S3" s="315"/>
      <c r="T3" s="315"/>
      <c r="U3" s="315"/>
      <c r="V3" s="315"/>
      <c r="W3" s="315"/>
      <c r="X3" s="315"/>
      <c r="Y3" s="315"/>
      <c r="Z3" s="316"/>
      <c r="AA3" s="326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 x14ac:dyDescent="0.15">
      <c r="A4" s="349"/>
      <c r="B4" s="169"/>
      <c r="C4" s="169"/>
      <c r="D4" s="284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20"/>
      <c r="AB4" s="321"/>
      <c r="AC4" s="321"/>
      <c r="AD4" s="321"/>
      <c r="AE4" s="4" t="s">
        <v>3</v>
      </c>
      <c r="AF4" s="321"/>
      <c r="AG4" s="321"/>
      <c r="AH4" s="321"/>
      <c r="AI4" s="321"/>
      <c r="AJ4" s="4" t="s">
        <v>3</v>
      </c>
      <c r="AK4" s="321"/>
      <c r="AL4" s="321"/>
      <c r="AM4" s="321"/>
      <c r="AN4" s="322"/>
    </row>
    <row r="5" spans="1:40" ht="18.75" customHeight="1" x14ac:dyDescent="0.15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49"/>
      <c r="B6" s="169"/>
      <c r="C6" s="169"/>
      <c r="D6" s="284"/>
      <c r="E6" s="361"/>
      <c r="F6" s="362"/>
      <c r="G6" s="5" t="s">
        <v>13</v>
      </c>
      <c r="H6" s="347"/>
      <c r="I6" s="347"/>
      <c r="J6" s="348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84"/>
      <c r="AA6" s="320"/>
      <c r="AB6" s="321"/>
      <c r="AC6" s="321"/>
      <c r="AD6" s="321"/>
      <c r="AE6" s="4" t="s">
        <v>3</v>
      </c>
      <c r="AF6" s="321"/>
      <c r="AG6" s="321"/>
      <c r="AH6" s="321"/>
      <c r="AI6" s="321"/>
      <c r="AJ6" s="4" t="s">
        <v>3</v>
      </c>
      <c r="AK6" s="321"/>
      <c r="AL6" s="321"/>
      <c r="AM6" s="321"/>
      <c r="AN6" s="322"/>
    </row>
    <row r="7" spans="1:40" ht="18.75" customHeight="1" x14ac:dyDescent="0.15">
      <c r="A7" s="350" t="s">
        <v>0</v>
      </c>
      <c r="B7" s="318"/>
      <c r="C7" s="318"/>
      <c r="D7" s="319"/>
      <c r="E7" s="340" t="str">
        <f>IF(入力!F12="","",入力!F12)</f>
        <v>まつもと</v>
      </c>
      <c r="F7" s="341"/>
      <c r="G7" s="341"/>
      <c r="H7" s="341"/>
      <c r="I7" s="341"/>
      <c r="J7" s="341"/>
      <c r="K7" s="341" t="str">
        <f>IF(入力!L12="","",入力!L12)</f>
        <v/>
      </c>
      <c r="L7" s="341"/>
      <c r="M7" s="341"/>
      <c r="N7" s="341"/>
      <c r="O7" s="341"/>
      <c r="P7" s="342"/>
      <c r="Q7" s="343" t="s">
        <v>0</v>
      </c>
      <c r="R7" s="318"/>
      <c r="S7" s="318"/>
      <c r="T7" s="319"/>
      <c r="U7" s="343" t="e">
        <f>IF(入力!#REF!="","",入力!#REF!)</f>
        <v>#REF!</v>
      </c>
      <c r="V7" s="318"/>
      <c r="W7" s="318"/>
      <c r="X7" s="318"/>
      <c r="Y7" s="318"/>
      <c r="Z7" s="344"/>
      <c r="AA7" s="317" t="str">
        <f>IF(入力!AB12="","",入力!AB12)</f>
        <v/>
      </c>
      <c r="AB7" s="318"/>
      <c r="AC7" s="318"/>
      <c r="AD7" s="318"/>
      <c r="AE7" s="318"/>
      <c r="AF7" s="319"/>
      <c r="AG7" s="335" t="s">
        <v>545</v>
      </c>
      <c r="AH7" s="336"/>
      <c r="AI7" s="336"/>
      <c r="AJ7" s="336"/>
      <c r="AK7" s="336"/>
      <c r="AL7" s="336"/>
      <c r="AM7" s="336"/>
      <c r="AN7" s="337"/>
    </row>
    <row r="8" spans="1:40" ht="37.5" customHeight="1" thickBot="1" x14ac:dyDescent="0.2">
      <c r="A8" s="349" t="s">
        <v>6</v>
      </c>
      <c r="B8" s="169"/>
      <c r="C8" s="169"/>
      <c r="D8" s="284"/>
      <c r="E8" s="366" t="str">
        <f>IF(入力!F13="","",入力!F13)</f>
        <v>松本</v>
      </c>
      <c r="F8" s="367"/>
      <c r="G8" s="367"/>
      <c r="H8" s="367"/>
      <c r="I8" s="367"/>
      <c r="J8" s="367"/>
      <c r="K8" s="367" t="str">
        <f>IF(入力!L13="","",入力!L13)</f>
        <v/>
      </c>
      <c r="L8" s="367"/>
      <c r="M8" s="367"/>
      <c r="N8" s="367"/>
      <c r="O8" s="367"/>
      <c r="P8" s="368"/>
      <c r="Q8" s="327" t="s">
        <v>7</v>
      </c>
      <c r="R8" s="328"/>
      <c r="S8" s="328"/>
      <c r="T8" s="329"/>
      <c r="U8" s="330" t="e">
        <f>IF(入力!#REF!="","",入力!#REF!)</f>
        <v>#REF!</v>
      </c>
      <c r="V8" s="331"/>
      <c r="W8" s="331"/>
      <c r="X8" s="331"/>
      <c r="Y8" s="331"/>
      <c r="Z8" s="332"/>
      <c r="AA8" s="333" t="str">
        <f>IF(入力!AB13="","",入力!AB13)</f>
        <v/>
      </c>
      <c r="AB8" s="331"/>
      <c r="AC8" s="331"/>
      <c r="AD8" s="331"/>
      <c r="AE8" s="331"/>
      <c r="AF8" s="334"/>
      <c r="AG8" s="307" t="str">
        <f>IF(入力!AJ13="","",入力!AJ13)</f>
        <v>○</v>
      </c>
      <c r="AH8" s="145"/>
      <c r="AI8" s="339" t="s">
        <v>575</v>
      </c>
      <c r="AJ8" s="339"/>
      <c r="AK8" s="339"/>
      <c r="AL8" s="339"/>
      <c r="AM8" s="145" t="str">
        <f>IF(入力!AO13="","",入力!AO13)</f>
        <v/>
      </c>
      <c r="AN8" s="338"/>
    </row>
    <row r="9" spans="1:40" ht="18.75" customHeight="1" x14ac:dyDescent="0.15">
      <c r="A9" s="350" t="s">
        <v>0</v>
      </c>
      <c r="B9" s="318"/>
      <c r="C9" s="318"/>
      <c r="D9" s="319"/>
      <c r="E9" s="343" t="str">
        <f>IF(入力!F15="","",入力!F15)</f>
        <v>あぐ</v>
      </c>
      <c r="F9" s="318"/>
      <c r="G9" s="318"/>
      <c r="H9" s="318"/>
      <c r="I9" s="318"/>
      <c r="J9" s="344"/>
      <c r="K9" s="317" t="str">
        <f>IF(入力!L15="","",入力!L15)</f>
        <v/>
      </c>
      <c r="L9" s="318"/>
      <c r="M9" s="318"/>
      <c r="N9" s="318"/>
      <c r="O9" s="318"/>
      <c r="P9" s="319"/>
      <c r="Q9" s="343" t="s">
        <v>0</v>
      </c>
      <c r="R9" s="318"/>
      <c r="S9" s="318"/>
      <c r="T9" s="319"/>
      <c r="U9" s="343" t="e">
        <f>IF(入力!#REF!="","",入力!#REF!)</f>
        <v>#REF!</v>
      </c>
      <c r="V9" s="318"/>
      <c r="W9" s="318"/>
      <c r="X9" s="318"/>
      <c r="Y9" s="318"/>
      <c r="Z9" s="344"/>
      <c r="AA9" s="317" t="str">
        <f>IF(入力!AB15="","",入力!AB15)</f>
        <v/>
      </c>
      <c r="AB9" s="318"/>
      <c r="AC9" s="318"/>
      <c r="AD9" s="318"/>
      <c r="AE9" s="318"/>
      <c r="AF9" s="369"/>
      <c r="AG9" s="371"/>
      <c r="AH9" s="372"/>
      <c r="AI9" s="372"/>
      <c r="AJ9" s="372"/>
      <c r="AK9" s="372"/>
      <c r="AL9" s="372"/>
      <c r="AM9" s="372"/>
      <c r="AN9" s="372"/>
    </row>
    <row r="10" spans="1:40" ht="37.5" customHeight="1" thickBot="1" x14ac:dyDescent="0.2">
      <c r="A10" s="144" t="s">
        <v>8</v>
      </c>
      <c r="B10" s="145"/>
      <c r="C10" s="145"/>
      <c r="D10" s="146"/>
      <c r="E10" s="351" t="str">
        <f>IF(入力!F16="","",入力!F16)</f>
        <v>安久</v>
      </c>
      <c r="F10" s="352"/>
      <c r="G10" s="352"/>
      <c r="H10" s="352"/>
      <c r="I10" s="352"/>
      <c r="J10" s="353"/>
      <c r="K10" s="354" t="str">
        <f>IF(入力!L16="","",入力!L16)</f>
        <v/>
      </c>
      <c r="L10" s="352"/>
      <c r="M10" s="352"/>
      <c r="N10" s="352"/>
      <c r="O10" s="352"/>
      <c r="P10" s="355"/>
      <c r="Q10" s="145" t="s">
        <v>9</v>
      </c>
      <c r="R10" s="145"/>
      <c r="S10" s="145"/>
      <c r="T10" s="146"/>
      <c r="U10" s="351" t="e">
        <f>IF(入力!#REF!="","",入力!#REF!)</f>
        <v>#REF!</v>
      </c>
      <c r="V10" s="352"/>
      <c r="W10" s="352"/>
      <c r="X10" s="352"/>
      <c r="Y10" s="352"/>
      <c r="Z10" s="353"/>
      <c r="AA10" s="354" t="str">
        <f>IF(入力!AB16="","",入力!AB16)</f>
        <v/>
      </c>
      <c r="AB10" s="352"/>
      <c r="AC10" s="352"/>
      <c r="AD10" s="352"/>
      <c r="AE10" s="352"/>
      <c r="AF10" s="370"/>
      <c r="AG10" s="373"/>
      <c r="AH10" s="374"/>
      <c r="AI10" s="374"/>
      <c r="AJ10" s="374"/>
      <c r="AK10" s="374"/>
      <c r="AL10" s="374"/>
      <c r="AM10" s="374"/>
      <c r="AN10" s="374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308" t="s">
        <v>577</v>
      </c>
      <c r="H12" s="308"/>
      <c r="I12" s="308"/>
      <c r="J12" s="308"/>
      <c r="K12" s="308"/>
      <c r="L12" s="308"/>
      <c r="M12" s="308"/>
      <c r="N12" s="308"/>
      <c r="O12" s="308"/>
      <c r="P12" s="308"/>
      <c r="Q12" s="308"/>
      <c r="R12" s="308"/>
      <c r="S12" s="308"/>
      <c r="T12" s="308"/>
      <c r="U12" s="308"/>
      <c r="V12" s="308"/>
      <c r="W12" s="308"/>
      <c r="X12" s="308"/>
      <c r="Y12" s="308"/>
      <c r="Z12" s="308"/>
      <c r="AA12" s="308"/>
      <c r="AB12" s="308"/>
      <c r="AC12" s="308"/>
      <c r="AD12" s="308"/>
      <c r="AE12" s="308"/>
      <c r="AF12" s="308"/>
      <c r="AG12" s="308"/>
      <c r="AH12" s="308"/>
      <c r="AI12" s="308"/>
      <c r="AJ12" s="308"/>
      <c r="AK12" s="308"/>
      <c r="AL12" s="308"/>
    </row>
    <row r="13" spans="1:40" ht="18.75" customHeight="1" x14ac:dyDescent="0.15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 x14ac:dyDescent="0.2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 x14ac:dyDescent="0.15">
      <c r="A15" s="116">
        <v>1</v>
      </c>
      <c r="B15" s="117"/>
      <c r="C15" s="298">
        <f>IF(入力!D22="","",入力!D22)</f>
        <v>1</v>
      </c>
      <c r="D15" s="298"/>
      <c r="E15" s="294" t="str">
        <f>IF(入力!F22="","",入力!F22)</f>
        <v>よしざわ</v>
      </c>
      <c r="F15" s="295"/>
      <c r="G15" s="295"/>
      <c r="H15" s="295"/>
      <c r="I15" s="295"/>
      <c r="J15" s="295" t="str">
        <f>IF(入力!K22="","",入力!K22)</f>
        <v>ひなた</v>
      </c>
      <c r="K15" s="295"/>
      <c r="L15" s="295"/>
      <c r="M15" s="295"/>
      <c r="N15" s="296"/>
      <c r="O15" s="298">
        <f>IF(入力!P22="","",入力!P22)</f>
        <v>3</v>
      </c>
      <c r="P15" s="298"/>
      <c r="Q15" s="300">
        <f>IF(入力!R22="","",入力!R22)</f>
        <v>160</v>
      </c>
      <c r="R15" s="301"/>
      <c r="S15" s="300" t="str">
        <f>IF(入力!T22="","",入力!T22)</f>
        <v>○</v>
      </c>
      <c r="T15" s="302"/>
      <c r="U15" s="116">
        <v>7</v>
      </c>
      <c r="V15" s="117"/>
      <c r="W15" s="298">
        <f>IF(入力!X22="","",入力!X22)</f>
        <v>7</v>
      </c>
      <c r="X15" s="298"/>
      <c r="Y15" s="294" t="str">
        <f>IF(入力!Z22="","",入力!Z22)</f>
        <v>ひらまつ</v>
      </c>
      <c r="Z15" s="295"/>
      <c r="AA15" s="295"/>
      <c r="AB15" s="295"/>
      <c r="AC15" s="295"/>
      <c r="AD15" s="295" t="str">
        <f>IF(入力!AE22="","",入力!AE22)</f>
        <v>あいり</v>
      </c>
      <c r="AE15" s="295"/>
      <c r="AF15" s="295"/>
      <c r="AG15" s="295"/>
      <c r="AH15" s="296"/>
      <c r="AI15" s="298">
        <f>IF(入力!AJ22="","",入力!AJ22)</f>
        <v>3</v>
      </c>
      <c r="AJ15" s="298"/>
      <c r="AK15" s="300">
        <f>IF(入力!AL22="","",入力!AL22)</f>
        <v>155</v>
      </c>
      <c r="AL15" s="301"/>
      <c r="AM15" s="300" t="str">
        <f>IF(入力!AN22="","",入力!AN22)</f>
        <v>○</v>
      </c>
      <c r="AN15" s="302"/>
    </row>
    <row r="16" spans="1:40" ht="37.5" customHeight="1" x14ac:dyDescent="0.15">
      <c r="A16" s="99"/>
      <c r="B16" s="100"/>
      <c r="C16" s="299"/>
      <c r="D16" s="299"/>
      <c r="E16" s="311" t="str">
        <f>IF(入力!F23="","",入力!F23)</f>
        <v>吉澤</v>
      </c>
      <c r="F16" s="309"/>
      <c r="G16" s="309"/>
      <c r="H16" s="309"/>
      <c r="I16" s="309"/>
      <c r="J16" s="309" t="str">
        <f>IF(入力!K23="","",入力!K23)</f>
        <v>日菜多</v>
      </c>
      <c r="K16" s="309"/>
      <c r="L16" s="309"/>
      <c r="M16" s="309"/>
      <c r="N16" s="310"/>
      <c r="O16" s="299"/>
      <c r="P16" s="299"/>
      <c r="Q16" s="168"/>
      <c r="R16" s="284"/>
      <c r="S16" s="168"/>
      <c r="T16" s="303"/>
      <c r="U16" s="99"/>
      <c r="V16" s="100"/>
      <c r="W16" s="299"/>
      <c r="X16" s="299"/>
      <c r="Y16" s="311" t="str">
        <f>IF(入力!Z23="","",入力!Z23)</f>
        <v>平松</v>
      </c>
      <c r="Z16" s="309"/>
      <c r="AA16" s="309"/>
      <c r="AB16" s="309"/>
      <c r="AC16" s="309"/>
      <c r="AD16" s="309" t="str">
        <f>IF(入力!AE23="","",入力!AE23)</f>
        <v>愛莉</v>
      </c>
      <c r="AE16" s="309"/>
      <c r="AF16" s="309"/>
      <c r="AG16" s="309"/>
      <c r="AH16" s="310"/>
      <c r="AI16" s="299"/>
      <c r="AJ16" s="299"/>
      <c r="AK16" s="168"/>
      <c r="AL16" s="284"/>
      <c r="AM16" s="168"/>
      <c r="AN16" s="303"/>
    </row>
    <row r="17" spans="1:40" ht="18.75" customHeight="1" x14ac:dyDescent="0.15">
      <c r="A17" s="89">
        <v>2</v>
      </c>
      <c r="B17" s="90"/>
      <c r="C17" s="292">
        <f>IF(入力!D24="","",入力!D24)</f>
        <v>2</v>
      </c>
      <c r="D17" s="292"/>
      <c r="E17" s="297" t="str">
        <f>IF(入力!F24="","",入力!F24)</f>
        <v>ふるや</v>
      </c>
      <c r="F17" s="290"/>
      <c r="G17" s="290"/>
      <c r="H17" s="290"/>
      <c r="I17" s="290"/>
      <c r="J17" s="290" t="str">
        <f>IF(入力!K24="","",入力!K24)</f>
        <v>ふづき</v>
      </c>
      <c r="K17" s="290"/>
      <c r="L17" s="290"/>
      <c r="M17" s="290"/>
      <c r="N17" s="291"/>
      <c r="O17" s="292">
        <f>IF(入力!P24="","",入力!P24)</f>
        <v>3</v>
      </c>
      <c r="P17" s="292"/>
      <c r="Q17" s="283">
        <f>IF(入力!R24="","",入力!R24)</f>
        <v>155</v>
      </c>
      <c r="R17" s="143"/>
      <c r="S17" s="285" t="str">
        <f>IF(入力!T24="","",入力!T24)</f>
        <v>○</v>
      </c>
      <c r="T17" s="286"/>
      <c r="U17" s="89">
        <v>8</v>
      </c>
      <c r="V17" s="90"/>
      <c r="W17" s="292">
        <f>IF(入力!X24="","",入力!X24)</f>
        <v>8</v>
      </c>
      <c r="X17" s="292"/>
      <c r="Y17" s="297" t="str">
        <f>IF(入力!Z24="","",入力!Z24)</f>
        <v>ざま</v>
      </c>
      <c r="Z17" s="290"/>
      <c r="AA17" s="290"/>
      <c r="AB17" s="290"/>
      <c r="AC17" s="290"/>
      <c r="AD17" s="290" t="str">
        <f>IF(入力!AE24="","",入力!AE24)</f>
        <v>ゆりか</v>
      </c>
      <c r="AE17" s="290"/>
      <c r="AF17" s="290"/>
      <c r="AG17" s="290"/>
      <c r="AH17" s="291"/>
      <c r="AI17" s="292">
        <f>IF(入力!AJ24="","",入力!AJ24)</f>
        <v>3</v>
      </c>
      <c r="AJ17" s="292"/>
      <c r="AK17" s="283">
        <f>IF(入力!AL24="","",入力!AL24)</f>
        <v>160</v>
      </c>
      <c r="AL17" s="143"/>
      <c r="AM17" s="285" t="str">
        <f>IF(入力!AN24="","",入力!AN24)</f>
        <v>○</v>
      </c>
      <c r="AN17" s="286"/>
    </row>
    <row r="18" spans="1:40" ht="37.5" customHeight="1" x14ac:dyDescent="0.15">
      <c r="A18" s="107"/>
      <c r="B18" s="108"/>
      <c r="C18" s="293"/>
      <c r="D18" s="293"/>
      <c r="E18" s="281" t="str">
        <f>IF(入力!F25="","",入力!F25)</f>
        <v>古屋</v>
      </c>
      <c r="F18" s="282"/>
      <c r="G18" s="282"/>
      <c r="H18" s="282"/>
      <c r="I18" s="282"/>
      <c r="J18" s="282" t="str">
        <f>IF(入力!K25="","",入力!K25)</f>
        <v>風月</v>
      </c>
      <c r="K18" s="282"/>
      <c r="L18" s="282"/>
      <c r="M18" s="282"/>
      <c r="N18" s="289"/>
      <c r="O18" s="293"/>
      <c r="P18" s="293"/>
      <c r="Q18" s="168"/>
      <c r="R18" s="284"/>
      <c r="S18" s="287"/>
      <c r="T18" s="288"/>
      <c r="U18" s="107"/>
      <c r="V18" s="108"/>
      <c r="W18" s="293"/>
      <c r="X18" s="293"/>
      <c r="Y18" s="281" t="str">
        <f>IF(入力!Z25="","",入力!Z25)</f>
        <v>座間</v>
      </c>
      <c r="Z18" s="282"/>
      <c r="AA18" s="282"/>
      <c r="AB18" s="282"/>
      <c r="AC18" s="282"/>
      <c r="AD18" s="282" t="str">
        <f>IF(入力!AE25="","",入力!AE25)</f>
        <v>夕梨香</v>
      </c>
      <c r="AE18" s="282"/>
      <c r="AF18" s="282"/>
      <c r="AG18" s="282"/>
      <c r="AH18" s="289"/>
      <c r="AI18" s="293"/>
      <c r="AJ18" s="293"/>
      <c r="AK18" s="168"/>
      <c r="AL18" s="284"/>
      <c r="AM18" s="287"/>
      <c r="AN18" s="288"/>
    </row>
    <row r="19" spans="1:40" ht="18.75" customHeight="1" x14ac:dyDescent="0.15">
      <c r="A19" s="99">
        <v>3</v>
      </c>
      <c r="B19" s="100"/>
      <c r="C19" s="292">
        <f>IF(入力!D26="","",入力!D26)</f>
        <v>3</v>
      </c>
      <c r="D19" s="292"/>
      <c r="E19" s="297" t="str">
        <f>IF(入力!F26="","",入力!F26)</f>
        <v>こばやし</v>
      </c>
      <c r="F19" s="290"/>
      <c r="G19" s="290"/>
      <c r="H19" s="290"/>
      <c r="I19" s="290"/>
      <c r="J19" s="290" t="str">
        <f>IF(入力!K26="","",入力!K26)</f>
        <v>みゆう</v>
      </c>
      <c r="K19" s="290"/>
      <c r="L19" s="290"/>
      <c r="M19" s="290"/>
      <c r="N19" s="291"/>
      <c r="O19" s="292">
        <f>IF(入力!P26="","",入力!P26)</f>
        <v>3</v>
      </c>
      <c r="P19" s="292"/>
      <c r="Q19" s="283">
        <f>IF(入力!R26="","",入力!R26)</f>
        <v>160</v>
      </c>
      <c r="R19" s="143"/>
      <c r="S19" s="285" t="str">
        <f>IF(入力!T26="","",入力!T26)</f>
        <v>○</v>
      </c>
      <c r="T19" s="286"/>
      <c r="U19" s="99">
        <v>9</v>
      </c>
      <c r="V19" s="100"/>
      <c r="W19" s="292">
        <f>IF(入力!X26="","",入力!X26)</f>
        <v>9</v>
      </c>
      <c r="X19" s="292"/>
      <c r="Y19" s="297" t="str">
        <f>IF(入力!Z26="","",入力!Z26)</f>
        <v>いわさき</v>
      </c>
      <c r="Z19" s="290"/>
      <c r="AA19" s="290"/>
      <c r="AB19" s="290"/>
      <c r="AC19" s="290"/>
      <c r="AD19" s="290" t="str">
        <f>IF(入力!AE26="","",入力!AE26)</f>
        <v>なお</v>
      </c>
      <c r="AE19" s="290"/>
      <c r="AF19" s="290"/>
      <c r="AG19" s="290"/>
      <c r="AH19" s="291"/>
      <c r="AI19" s="292">
        <f>IF(入力!AJ26="","",入力!AJ26)</f>
        <v>2</v>
      </c>
      <c r="AJ19" s="292"/>
      <c r="AK19" s="283">
        <f>IF(入力!AL26="","",入力!AL26)</f>
        <v>150</v>
      </c>
      <c r="AL19" s="143"/>
      <c r="AM19" s="285" t="str">
        <f>IF(入力!AN26="","",入力!AN26)</f>
        <v>○</v>
      </c>
      <c r="AN19" s="286"/>
    </row>
    <row r="20" spans="1:40" ht="37.5" customHeight="1" x14ac:dyDescent="0.15">
      <c r="A20" s="99"/>
      <c r="B20" s="100"/>
      <c r="C20" s="293"/>
      <c r="D20" s="293"/>
      <c r="E20" s="281" t="str">
        <f>IF(入力!F27="","",入力!F27)</f>
        <v>小林</v>
      </c>
      <c r="F20" s="282"/>
      <c r="G20" s="282"/>
      <c r="H20" s="282"/>
      <c r="I20" s="282"/>
      <c r="J20" s="282" t="str">
        <f>IF(入力!K27="","",入力!K27)</f>
        <v>海侑</v>
      </c>
      <c r="K20" s="282"/>
      <c r="L20" s="282"/>
      <c r="M20" s="282"/>
      <c r="N20" s="289"/>
      <c r="O20" s="293"/>
      <c r="P20" s="293"/>
      <c r="Q20" s="168"/>
      <c r="R20" s="284"/>
      <c r="S20" s="287"/>
      <c r="T20" s="288"/>
      <c r="U20" s="99"/>
      <c r="V20" s="100"/>
      <c r="W20" s="293"/>
      <c r="X20" s="293"/>
      <c r="Y20" s="281" t="str">
        <f>IF(入力!Z27="","",入力!Z27)</f>
        <v>岩﨑</v>
      </c>
      <c r="Z20" s="282"/>
      <c r="AA20" s="282"/>
      <c r="AB20" s="282"/>
      <c r="AC20" s="282"/>
      <c r="AD20" s="282" t="str">
        <f>IF(入力!AE27="","",入力!AE27)</f>
        <v>直央</v>
      </c>
      <c r="AE20" s="282"/>
      <c r="AF20" s="282"/>
      <c r="AG20" s="282"/>
      <c r="AH20" s="289"/>
      <c r="AI20" s="293"/>
      <c r="AJ20" s="293"/>
      <c r="AK20" s="168"/>
      <c r="AL20" s="284"/>
      <c r="AM20" s="287"/>
      <c r="AN20" s="288"/>
    </row>
    <row r="21" spans="1:40" ht="18.75" customHeight="1" x14ac:dyDescent="0.15">
      <c r="A21" s="89">
        <v>4</v>
      </c>
      <c r="B21" s="90"/>
      <c r="C21" s="292">
        <f>IF(入力!D28="","",入力!D28)</f>
        <v>4</v>
      </c>
      <c r="D21" s="292"/>
      <c r="E21" s="297" t="str">
        <f>IF(入力!F28="","",入力!F28)</f>
        <v>かきぬま</v>
      </c>
      <c r="F21" s="290"/>
      <c r="G21" s="290"/>
      <c r="H21" s="290"/>
      <c r="I21" s="290"/>
      <c r="J21" s="290" t="str">
        <f>IF(入力!K28="","",入力!K28)</f>
        <v>あんり</v>
      </c>
      <c r="K21" s="290"/>
      <c r="L21" s="290"/>
      <c r="M21" s="290"/>
      <c r="N21" s="291"/>
      <c r="O21" s="292">
        <f>IF(入力!P28="","",入力!P28)</f>
        <v>3</v>
      </c>
      <c r="P21" s="292"/>
      <c r="Q21" s="283">
        <f>IF(入力!R28="","",入力!R28)</f>
        <v>160</v>
      </c>
      <c r="R21" s="143"/>
      <c r="S21" s="285" t="str">
        <f>IF(入力!T28="","",入力!T28)</f>
        <v>○</v>
      </c>
      <c r="T21" s="286"/>
      <c r="U21" s="89">
        <v>10</v>
      </c>
      <c r="V21" s="90"/>
      <c r="W21" s="292">
        <f>IF(入力!X28="","",入力!X28)</f>
        <v>10</v>
      </c>
      <c r="X21" s="292"/>
      <c r="Y21" s="297" t="str">
        <f>IF(入力!Z28="","",入力!Z28)</f>
        <v>ちねん</v>
      </c>
      <c r="Z21" s="290"/>
      <c r="AA21" s="290"/>
      <c r="AB21" s="290"/>
      <c r="AC21" s="290"/>
      <c r="AD21" s="290" t="str">
        <f>IF(入力!AE28="","",入力!AE28)</f>
        <v>ゆあ</v>
      </c>
      <c r="AE21" s="290"/>
      <c r="AF21" s="290"/>
      <c r="AG21" s="290"/>
      <c r="AH21" s="291"/>
      <c r="AI21" s="292">
        <f>IF(入力!AJ28="","",入力!AJ28)</f>
        <v>2</v>
      </c>
      <c r="AJ21" s="292"/>
      <c r="AK21" s="283">
        <f>IF(入力!AL28="","",入力!AL28)</f>
        <v>150</v>
      </c>
      <c r="AL21" s="143"/>
      <c r="AM21" s="285" t="str">
        <f>IF(入力!AN28="","",入力!AN28)</f>
        <v>○</v>
      </c>
      <c r="AN21" s="286"/>
    </row>
    <row r="22" spans="1:40" ht="37.5" customHeight="1" x14ac:dyDescent="0.15">
      <c r="A22" s="107"/>
      <c r="B22" s="108"/>
      <c r="C22" s="293"/>
      <c r="D22" s="293"/>
      <c r="E22" s="281" t="str">
        <f>IF(入力!F29="","",入力!F29)</f>
        <v>柿沼</v>
      </c>
      <c r="F22" s="282"/>
      <c r="G22" s="282"/>
      <c r="H22" s="282"/>
      <c r="I22" s="282"/>
      <c r="J22" s="282" t="str">
        <f>IF(入力!K29="","",入力!K29)</f>
        <v>杏莉</v>
      </c>
      <c r="K22" s="282"/>
      <c r="L22" s="282"/>
      <c r="M22" s="282"/>
      <c r="N22" s="289"/>
      <c r="O22" s="293"/>
      <c r="P22" s="293"/>
      <c r="Q22" s="168"/>
      <c r="R22" s="284"/>
      <c r="S22" s="287"/>
      <c r="T22" s="288"/>
      <c r="U22" s="107"/>
      <c r="V22" s="108"/>
      <c r="W22" s="293"/>
      <c r="X22" s="293"/>
      <c r="Y22" s="281" t="str">
        <f>IF(入力!Z29="","",入力!Z29)</f>
        <v>知念</v>
      </c>
      <c r="Z22" s="282"/>
      <c r="AA22" s="282"/>
      <c r="AB22" s="282"/>
      <c r="AC22" s="282"/>
      <c r="AD22" s="282" t="str">
        <f>IF(入力!AE29="","",入力!AE29)</f>
        <v>優愛</v>
      </c>
      <c r="AE22" s="282"/>
      <c r="AF22" s="282"/>
      <c r="AG22" s="282"/>
      <c r="AH22" s="289"/>
      <c r="AI22" s="293"/>
      <c r="AJ22" s="293"/>
      <c r="AK22" s="168"/>
      <c r="AL22" s="284"/>
      <c r="AM22" s="287"/>
      <c r="AN22" s="288"/>
    </row>
    <row r="23" spans="1:40" ht="18.75" customHeight="1" x14ac:dyDescent="0.15">
      <c r="A23" s="99">
        <v>5</v>
      </c>
      <c r="B23" s="100"/>
      <c r="C23" s="292">
        <f>IF(入力!D30="","",入力!D30)</f>
        <v>5</v>
      </c>
      <c r="D23" s="292"/>
      <c r="E23" s="297" t="str">
        <f>IF(入力!F30="","",入力!F30)</f>
        <v>ねもと</v>
      </c>
      <c r="F23" s="290"/>
      <c r="G23" s="290"/>
      <c r="H23" s="290"/>
      <c r="I23" s="290"/>
      <c r="J23" s="290" t="str">
        <f>IF(入力!K30="","",入力!K30)</f>
        <v>めい</v>
      </c>
      <c r="K23" s="290"/>
      <c r="L23" s="290"/>
      <c r="M23" s="290"/>
      <c r="N23" s="291"/>
      <c r="O23" s="292">
        <f>IF(入力!P30="","",入力!P30)</f>
        <v>3</v>
      </c>
      <c r="P23" s="292"/>
      <c r="Q23" s="283">
        <f>IF(入力!R30="","",入力!R30)</f>
        <v>155</v>
      </c>
      <c r="R23" s="143"/>
      <c r="S23" s="285" t="str">
        <f>IF(入力!T30="","",入力!T30)</f>
        <v>○</v>
      </c>
      <c r="T23" s="286"/>
      <c r="U23" s="82">
        <v>11</v>
      </c>
      <c r="V23" s="83"/>
      <c r="W23" s="292">
        <f>IF(入力!X30="","",入力!X30)</f>
        <v>11</v>
      </c>
      <c r="X23" s="292"/>
      <c r="Y23" s="297" t="str">
        <f>IF(入力!Z30="","",入力!Z30)</f>
        <v>きのした</v>
      </c>
      <c r="Z23" s="290"/>
      <c r="AA23" s="290"/>
      <c r="AB23" s="290"/>
      <c r="AC23" s="290"/>
      <c r="AD23" s="290" t="str">
        <f>IF(入力!AE30="","",入力!AE30)</f>
        <v>ひな</v>
      </c>
      <c r="AE23" s="290"/>
      <c r="AF23" s="290"/>
      <c r="AG23" s="290"/>
      <c r="AH23" s="291"/>
      <c r="AI23" s="292">
        <f>IF(入力!AJ30="","",入力!AJ30)</f>
        <v>2</v>
      </c>
      <c r="AJ23" s="292"/>
      <c r="AK23" s="283">
        <f>IF(入力!AL30="","",入力!AL30)</f>
        <v>155</v>
      </c>
      <c r="AL23" s="143"/>
      <c r="AM23" s="285" t="str">
        <f>IF(入力!AN30="","",入力!AN30)</f>
        <v>○</v>
      </c>
      <c r="AN23" s="286"/>
    </row>
    <row r="24" spans="1:40" ht="37.5" customHeight="1" x14ac:dyDescent="0.15">
      <c r="A24" s="99"/>
      <c r="B24" s="100"/>
      <c r="C24" s="293"/>
      <c r="D24" s="293"/>
      <c r="E24" s="281" t="str">
        <f>IF(入力!F31="","",入力!F31)</f>
        <v>根本</v>
      </c>
      <c r="F24" s="282"/>
      <c r="G24" s="282"/>
      <c r="H24" s="282"/>
      <c r="I24" s="282"/>
      <c r="J24" s="282" t="str">
        <f>IF(入力!K31="","",入力!K31)</f>
        <v>芽依</v>
      </c>
      <c r="K24" s="282"/>
      <c r="L24" s="282"/>
      <c r="M24" s="282"/>
      <c r="N24" s="289"/>
      <c r="O24" s="293"/>
      <c r="P24" s="293"/>
      <c r="Q24" s="168"/>
      <c r="R24" s="284"/>
      <c r="S24" s="287"/>
      <c r="T24" s="288"/>
      <c r="U24" s="82"/>
      <c r="V24" s="83"/>
      <c r="W24" s="293"/>
      <c r="X24" s="293"/>
      <c r="Y24" s="281" t="str">
        <f>IF(入力!Z31="","",入力!Z31)</f>
        <v>木下</v>
      </c>
      <c r="Z24" s="282"/>
      <c r="AA24" s="282"/>
      <c r="AB24" s="282"/>
      <c r="AC24" s="282"/>
      <c r="AD24" s="282" t="str">
        <f>IF(入力!AE31="","",入力!AE31)</f>
        <v>陽夏</v>
      </c>
      <c r="AE24" s="282"/>
      <c r="AF24" s="282"/>
      <c r="AG24" s="282"/>
      <c r="AH24" s="289"/>
      <c r="AI24" s="293"/>
      <c r="AJ24" s="293"/>
      <c r="AK24" s="168"/>
      <c r="AL24" s="284"/>
      <c r="AM24" s="287"/>
      <c r="AN24" s="288"/>
    </row>
    <row r="25" spans="1:40" ht="18.75" customHeight="1" x14ac:dyDescent="0.15">
      <c r="A25" s="89">
        <v>6</v>
      </c>
      <c r="B25" s="90"/>
      <c r="C25" s="292">
        <f>IF(入力!D32="","",入力!D32)</f>
        <v>6</v>
      </c>
      <c r="D25" s="292"/>
      <c r="E25" s="297" t="str">
        <f>IF(入力!F32="","",入力!F32)</f>
        <v>りょうの</v>
      </c>
      <c r="F25" s="290"/>
      <c r="G25" s="290"/>
      <c r="H25" s="290"/>
      <c r="I25" s="290"/>
      <c r="J25" s="290" t="str">
        <f>IF(入力!K32="","",入力!K32)</f>
        <v>めい</v>
      </c>
      <c r="K25" s="290"/>
      <c r="L25" s="290"/>
      <c r="M25" s="290"/>
      <c r="N25" s="291"/>
      <c r="O25" s="292">
        <f>IF(入力!P32="","",入力!P32)</f>
        <v>3</v>
      </c>
      <c r="P25" s="292"/>
      <c r="Q25" s="283">
        <f>IF(入力!R32="","",入力!R32)</f>
        <v>155</v>
      </c>
      <c r="R25" s="143"/>
      <c r="S25" s="285" t="str">
        <f>IF(入力!T32="","",入力!T32)</f>
        <v>○</v>
      </c>
      <c r="T25" s="286"/>
      <c r="U25" s="82">
        <v>12</v>
      </c>
      <c r="V25" s="83"/>
      <c r="W25" s="292">
        <f>IF(入力!X32="","",入力!X32)</f>
        <v>12</v>
      </c>
      <c r="X25" s="292"/>
      <c r="Y25" s="297" t="str">
        <f>IF(入力!Z32="","",入力!Z32)</f>
        <v>かねます</v>
      </c>
      <c r="Z25" s="290"/>
      <c r="AA25" s="290"/>
      <c r="AB25" s="290"/>
      <c r="AC25" s="290"/>
      <c r="AD25" s="290" t="str">
        <f>IF(入力!AE32="","",入力!AE32)</f>
        <v>ゆうあ</v>
      </c>
      <c r="AE25" s="290"/>
      <c r="AF25" s="290"/>
      <c r="AG25" s="290"/>
      <c r="AH25" s="291"/>
      <c r="AI25" s="292">
        <f>IF(入力!AJ32="","",入力!AJ32)</f>
        <v>2</v>
      </c>
      <c r="AJ25" s="292"/>
      <c r="AK25" s="283">
        <f>IF(入力!AL32="","",入力!AL32)</f>
        <v>160</v>
      </c>
      <c r="AL25" s="143"/>
      <c r="AM25" s="285" t="str">
        <f>IF(入力!AN32="","",入力!AN32)</f>
        <v>○</v>
      </c>
      <c r="AN25" s="286"/>
    </row>
    <row r="26" spans="1:40" ht="37.5" customHeight="1" thickBot="1" x14ac:dyDescent="0.2">
      <c r="A26" s="91"/>
      <c r="B26" s="92"/>
      <c r="C26" s="306"/>
      <c r="D26" s="306"/>
      <c r="E26" s="323" t="str">
        <f>IF(入力!F33="","",入力!F33)</f>
        <v>漁野</v>
      </c>
      <c r="F26" s="324"/>
      <c r="G26" s="324"/>
      <c r="H26" s="324"/>
      <c r="I26" s="324"/>
      <c r="J26" s="324" t="str">
        <f>IF(入力!K33="","",入力!K33)</f>
        <v>芽衣</v>
      </c>
      <c r="K26" s="324"/>
      <c r="L26" s="324"/>
      <c r="M26" s="324"/>
      <c r="N26" s="325"/>
      <c r="O26" s="306"/>
      <c r="P26" s="306"/>
      <c r="Q26" s="307"/>
      <c r="R26" s="146"/>
      <c r="S26" s="304"/>
      <c r="T26" s="305"/>
      <c r="U26" s="84"/>
      <c r="V26" s="85"/>
      <c r="W26" s="306"/>
      <c r="X26" s="306"/>
      <c r="Y26" s="323" t="str">
        <f>IF(入力!Z33="","",入力!Z33)</f>
        <v>兼増</v>
      </c>
      <c r="Z26" s="324"/>
      <c r="AA26" s="324"/>
      <c r="AB26" s="324"/>
      <c r="AC26" s="324"/>
      <c r="AD26" s="324" t="str">
        <f>IF(入力!AE33="","",入力!AE33)</f>
        <v>結愛</v>
      </c>
      <c r="AE26" s="324"/>
      <c r="AF26" s="324"/>
      <c r="AG26" s="324"/>
      <c r="AH26" s="325"/>
      <c r="AI26" s="306"/>
      <c r="AJ26" s="306"/>
      <c r="AK26" s="307"/>
      <c r="AL26" s="146"/>
      <c r="AM26" s="304"/>
      <c r="AN26" s="305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74" t="s">
        <v>603</v>
      </c>
      <c r="B1" s="374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74"/>
      <c r="B2" s="374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75" t="s">
        <v>610</v>
      </c>
      <c r="B4" s="376"/>
      <c r="C4" s="376"/>
      <c r="D4" s="376"/>
      <c r="E4" s="376"/>
      <c r="F4" s="376"/>
      <c r="G4" s="377"/>
      <c r="H4" s="40" t="s">
        <v>611</v>
      </c>
      <c r="I4" s="40" t="s">
        <v>612</v>
      </c>
      <c r="J4" s="381" t="s">
        <v>613</v>
      </c>
      <c r="K4" s="376"/>
      <c r="L4" s="376"/>
      <c r="M4" s="376"/>
      <c r="N4" s="376"/>
      <c r="O4" s="376"/>
      <c r="P4" s="376"/>
      <c r="Q4" s="377"/>
    </row>
    <row r="5" spans="1:41" ht="72" customHeight="1" thickBot="1" x14ac:dyDescent="0.2">
      <c r="A5" s="378" t="str">
        <f>入力!$B$1</f>
        <v>令和４年度　神奈川県中学校バレーボール選手権大会
参加申込書</v>
      </c>
      <c r="B5" s="379"/>
      <c r="C5" s="379"/>
      <c r="D5" s="379"/>
      <c r="E5" s="379"/>
      <c r="F5" s="379"/>
      <c r="G5" s="380"/>
      <c r="H5" s="28"/>
      <c r="I5" s="28" t="str">
        <f>IF(入力!AH16="","",入力!AH16)</f>
        <v/>
      </c>
      <c r="J5" s="382"/>
      <c r="K5" s="383"/>
      <c r="L5" s="383"/>
      <c r="M5" s="383"/>
      <c r="N5" s="383"/>
      <c r="O5" s="383"/>
      <c r="P5" s="383"/>
      <c r="Q5" s="384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3135</v>
      </c>
      <c r="B7" s="31" t="str">
        <f t="shared" ref="B7:C7" si="0">IF($A$8="","",IF($A$9="",B8,B8&amp;"・"&amp;B9))</f>
        <v>相模原市立相陽中学校</v>
      </c>
      <c r="C7" s="31">
        <f t="shared" si="0"/>
        <v>0</v>
      </c>
      <c r="D7" s="31" t="str">
        <f>IF($A$8="","",IF(OR($A$9="",D8=D9),D8,D8&amp;"・"&amp;D9))</f>
        <v>相模原</v>
      </c>
      <c r="E7" s="31">
        <f>IF($A$8="","",IF(OR($A$9="",E8=E9),E8,E8&amp;"・"&amp;E9))</f>
        <v>2</v>
      </c>
      <c r="F7" s="31" t="str">
        <f t="shared" ref="F7:S7" si="1">IF($A$8="","",F8)</f>
        <v>252</v>
      </c>
      <c r="G7" s="31" t="str">
        <f t="shared" si="1"/>
        <v>0327</v>
      </c>
      <c r="H7" s="31">
        <f t="shared" si="1"/>
        <v>0</v>
      </c>
      <c r="I7" s="31" t="str">
        <f t="shared" si="1"/>
        <v>相模原市南区磯部1540</v>
      </c>
      <c r="J7" s="31">
        <f t="shared" si="1"/>
        <v>0</v>
      </c>
      <c r="K7" s="31" t="str">
        <f t="shared" si="1"/>
        <v>042</v>
      </c>
      <c r="L7" s="31" t="str">
        <f t="shared" si="1"/>
        <v>778</v>
      </c>
      <c r="M7" s="31" t="str">
        <f t="shared" si="1"/>
        <v>0330</v>
      </c>
      <c r="N7" s="31" t="str">
        <f t="shared" si="1"/>
        <v>042</v>
      </c>
      <c r="O7" s="31" t="str">
        <f t="shared" si="1"/>
        <v>777</v>
      </c>
      <c r="P7" s="31" t="str">
        <f t="shared" si="1"/>
        <v>0804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3135</v>
      </c>
      <c r="B8" s="32" t="str">
        <f>IF(入力!$F$3="","",入力!$F$3)</f>
        <v>相模原市立相陽中学校</v>
      </c>
      <c r="C8" s="32"/>
      <c r="D8" s="32" t="str">
        <f>IF(入力!$Z$2="","",入力!$Z$2)</f>
        <v>相模原</v>
      </c>
      <c r="E8" s="32">
        <f>IF(入力!$I$2="","",入力!$I$2)</f>
        <v>2</v>
      </c>
      <c r="F8" s="32" t="str">
        <f>IF(入力!$F$6="","",入力!$F$6)</f>
        <v>252</v>
      </c>
      <c r="G8" s="42" t="str">
        <f>IF(入力!$I$6="","",入力!$I$6)</f>
        <v>0327</v>
      </c>
      <c r="H8" s="32"/>
      <c r="I8" s="32" t="str">
        <f>IF(入力!$L$5="","",入力!$L$5)</f>
        <v>相模原市南区磯部1540</v>
      </c>
      <c r="J8" s="32"/>
      <c r="K8" s="42" t="str">
        <f>IF(入力!$AB$4="","",入力!$AB$4)</f>
        <v>042</v>
      </c>
      <c r="L8" s="42" t="str">
        <f>IF(入力!$AG$4="","",入力!$AG$4)</f>
        <v>778</v>
      </c>
      <c r="M8" s="42" t="str">
        <f>IF(入力!$AL$4="","",入力!$AL$4)</f>
        <v>0330</v>
      </c>
      <c r="N8" s="42" t="str">
        <f>IF(入力!$AB$6="","",入力!$AB$6)</f>
        <v>042</v>
      </c>
      <c r="O8" s="42" t="str">
        <f>IF(入力!$AG$6="","",入力!$AG$6)</f>
        <v>777</v>
      </c>
      <c r="P8" s="42" t="str">
        <f>IF(入力!$AL$6="","",入力!$AL$6)</f>
        <v>0804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0330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松本</v>
      </c>
      <c r="D16" s="32" t="str">
        <f>IF(入力!$K$13="","",入力!$K$13)</f>
        <v>隆宏</v>
      </c>
      <c r="E16" s="32" t="str">
        <f>IF(入力!$F$12="","",入力!$F$12)</f>
        <v>まつもと</v>
      </c>
      <c r="F16" s="32" t="str">
        <f>IF(入力!$K$12="","",入力!$K$12)</f>
        <v>たかひろ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小川</v>
      </c>
      <c r="D17" s="32" t="str">
        <f>IF(入力!$AE$13="","",入力!$AE$13)</f>
        <v>杏奈</v>
      </c>
      <c r="E17" s="32" t="str">
        <f>IF(入力!$Z$12="","",入力!$Z$12)</f>
        <v>おがわ</v>
      </c>
      <c r="F17" s="32" t="str">
        <f>IF(入力!$AE$12="","",入力!$AE$12)</f>
        <v>あんな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安久</v>
      </c>
      <c r="D20" s="32" t="str">
        <f>IF(入力!$K$16="","",入力!$K$16)</f>
        <v>美和子</v>
      </c>
      <c r="E20" s="32" t="str">
        <f>IF(入力!$F$15="","",入力!$F$15)</f>
        <v>あぐ</v>
      </c>
      <c r="F20" s="32" t="str">
        <f>IF(入力!$K$15="","",入力!$K$15)</f>
        <v>みわこ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吉澤</v>
      </c>
      <c r="D24" s="32" t="str">
        <f>IF(入力!$AE$16="","",入力!$AE$16)</f>
        <v>日菜多</v>
      </c>
      <c r="E24" s="32" t="str">
        <f>IF(入力!$Z$15="","",入力!$Z$15)</f>
        <v>よしざわ</v>
      </c>
      <c r="F24" s="32" t="str">
        <f>IF(入力!$AE$15="","",入力!$AE$15)</f>
        <v>ひなた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吉澤</v>
      </c>
      <c r="D53" s="32" t="str">
        <f>IF(OR(L53&lt;&gt;"○",入力!K23=""),"",入力!K23)</f>
        <v>日菜多</v>
      </c>
      <c r="E53" s="32" t="str">
        <f>IF(OR(L53&lt;&gt;"○",入力!F22=""),"",入力!F22)</f>
        <v>よしざわ</v>
      </c>
      <c r="F53" s="32" t="str">
        <f>IF(OR(L53&lt;&gt;"○",入力!K22=""),"",入力!K22)</f>
        <v>ひなた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古屋</v>
      </c>
      <c r="D54" s="32" t="str">
        <f>IF(OR(L54&lt;&gt;"○",入力!K25=""),"",入力!K25)</f>
        <v>風月</v>
      </c>
      <c r="E54" s="32" t="str">
        <f>IF(OR(L54&lt;&gt;"○",入力!F24=""),"",入力!F24)</f>
        <v>ふるや</v>
      </c>
      <c r="F54" s="32" t="str">
        <f>IF(OR(L54&lt;&gt;"○",入力!K24=""),"",入力!K24)</f>
        <v>ふづき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小林</v>
      </c>
      <c r="D55" s="32" t="str">
        <f>IF(OR(L55&lt;&gt;"○",入力!K27=""),"",入力!K27)</f>
        <v>海侑</v>
      </c>
      <c r="E55" s="32" t="str">
        <f>IF(OR(L55&lt;&gt;"○",入力!F26=""),"",入力!F26)</f>
        <v>こばやし</v>
      </c>
      <c r="F55" s="32" t="str">
        <f>IF(OR(L55&lt;&gt;"○",入力!K26=""),"",入力!K26)</f>
        <v>みゆう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柿沼</v>
      </c>
      <c r="D56" s="32" t="str">
        <f>IF(OR(L56&lt;&gt;"○",入力!K29=""),"",入力!K29)</f>
        <v>杏莉</v>
      </c>
      <c r="E56" s="32" t="str">
        <f>IF(OR(L56&lt;&gt;"○",入力!F28=""),"",入力!F28)</f>
        <v>かきぬま</v>
      </c>
      <c r="F56" s="32" t="str">
        <f>IF(OR(L56&lt;&gt;"○",入力!K28=""),"",入力!K28)</f>
        <v>あんり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根本</v>
      </c>
      <c r="D57" s="32" t="str">
        <f>IF(OR(L57&lt;&gt;"○",入力!K31=""),"",入力!K31)</f>
        <v>芽依</v>
      </c>
      <c r="E57" s="32" t="str">
        <f>IF(OR(L57&lt;&gt;"○",入力!F30=""),"",入力!F30)</f>
        <v>ねもと</v>
      </c>
      <c r="F57" s="32" t="str">
        <f>IF(OR(L57&lt;&gt;"○",入力!K30=""),"",入力!K30)</f>
        <v>めい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漁野</v>
      </c>
      <c r="D58" s="32" t="str">
        <f>IF(OR(L58&lt;&gt;"○",入力!K33=""),"",入力!K33)</f>
        <v>芽衣</v>
      </c>
      <c r="E58" s="32" t="str">
        <f>IF(OR(L58&lt;&gt;"○",入力!F32=""),"",入力!F32)</f>
        <v>りょうの</v>
      </c>
      <c r="F58" s="32" t="str">
        <f>IF(OR(L58&lt;&gt;"○",入力!K32=""),"",入力!K32)</f>
        <v>めい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平松</v>
      </c>
      <c r="D59" s="32" t="str">
        <f>IF(OR(L59&lt;&gt;"○",入力!AE23=""),"",入力!AE23)</f>
        <v>愛莉</v>
      </c>
      <c r="E59" s="32" t="str">
        <f>IF(OR(L59&lt;&gt;"○",入力!Z22=""),"",入力!Z22)</f>
        <v>ひらまつ</v>
      </c>
      <c r="F59" s="32" t="str">
        <f>IF(OR(L59&lt;&gt;"○",入力!AE22=""),"",入力!AE22)</f>
        <v>あいり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座間</v>
      </c>
      <c r="D60" s="32" t="str">
        <f>IF(OR(L60&lt;&gt;"○",入力!AE25=""),"",入力!AE25)</f>
        <v>夕梨香</v>
      </c>
      <c r="E60" s="32" t="str">
        <f>IF(OR(L60&lt;&gt;"○",入力!Z24=""),"",入力!Z24)</f>
        <v>ざま</v>
      </c>
      <c r="F60" s="32" t="str">
        <f>IF(OR(L60&lt;&gt;"○",入力!AE24=""),"",入力!AE24)</f>
        <v>ゆりか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岩﨑</v>
      </c>
      <c r="D61" s="32" t="str">
        <f>IF(OR(L61&lt;&gt;"○",入力!AE27=""),"",入力!AE27)</f>
        <v>直央</v>
      </c>
      <c r="E61" s="32" t="str">
        <f>IF(OR(L61&lt;&gt;"○",入力!Z26=""),"",入力!Z26)</f>
        <v>いわさき</v>
      </c>
      <c r="F61" s="32" t="str">
        <f>IF(OR(L61&lt;&gt;"○",入力!AE26=""),"",入力!AE26)</f>
        <v>なお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知念</v>
      </c>
      <c r="D62" s="32" t="str">
        <f>IF(OR(L62&lt;&gt;"○",入力!AE29=""),"",入力!AE29)</f>
        <v>優愛</v>
      </c>
      <c r="E62" s="32" t="str">
        <f>IF(OR(L62&lt;&gt;"○",入力!Z28=""),"",入力!Z28)</f>
        <v>ちねん</v>
      </c>
      <c r="F62" s="32" t="str">
        <f>IF(OR(L62&lt;&gt;"○",入力!AE28=""),"",入力!AE28)</f>
        <v>ゆあ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木下</v>
      </c>
      <c r="D63" s="32" t="str">
        <f>IF(OR(L63&lt;&gt;"○",入力!AE31=""),"",入力!AE31)</f>
        <v>陽夏</v>
      </c>
      <c r="E63" s="32" t="str">
        <f>IF(OR(L63&lt;&gt;"○",入力!Z30=""),"",入力!Z30)</f>
        <v>きのした</v>
      </c>
      <c r="F63" s="32" t="str">
        <f>IF(OR(L63&lt;&gt;"○",入力!AE30=""),"",入力!AE30)</f>
        <v>ひな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兼増</v>
      </c>
      <c r="D64" s="32" t="str">
        <f>IF(OR(L64&lt;&gt;"○",入力!AE33=""),"",入力!AE33)</f>
        <v>結愛</v>
      </c>
      <c r="E64" s="32" t="str">
        <f>IF(OR(L64&lt;&gt;"○",入力!Z32=""),"",入力!Z32)</f>
        <v>かねます</v>
      </c>
      <c r="F64" s="32" t="str">
        <f>IF(OR(L64&lt;&gt;"○",入力!AE32=""),"",入力!AE32)</f>
        <v>ゆうあ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160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2022-05-07T08:19:55Z</cp:lastPrinted>
  <dcterms:created xsi:type="dcterms:W3CDTF">2006-11-03T01:52:14Z</dcterms:created>
  <dcterms:modified xsi:type="dcterms:W3CDTF">2022-05-07T08:19:58Z</dcterms:modified>
</cp:coreProperties>
</file>