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3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17326R\Desktop\"/>
    </mc:Choice>
  </mc:AlternateContent>
  <xr:revisionPtr revIDLastSave="0" documentId="13_ncr:1_{81E31E21-1012-4CE2-AEF3-D195CA581542}" xr6:coauthVersionLast="36" xr6:coauthVersionMax="36" xr10:uidLastSave="{00000000-0000-0000-0000-000000000000}"/>
  <bookViews>
    <workbookView xWindow="-105" yWindow="-105" windowWidth="23250" windowHeight="12570" activeTab="2" xr2:uid="{00000000-000D-0000-FFFF-FFFF00000000}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入力!$B$1:$AO$44</definedName>
    <definedName name="_xlnm.Print_Area" localSheetId="1">入力見本!$B$1:$AO$44</definedName>
  </definedNames>
  <calcPr calcId="191029"/>
</workbook>
</file>

<file path=xl/calcChain.xml><?xml version="1.0" encoding="utf-8"?>
<calcChain xmlns="http://schemas.openxmlformats.org/spreadsheetml/2006/main">
  <c r="F8" i="11" l="1"/>
  <c r="B1" i="11" l="1"/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3" i="1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 s="1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 s="1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8" i="14" l="1"/>
  <c r="B42" i="11"/>
  <c r="B9" i="14"/>
  <c r="B44" i="11"/>
  <c r="D7" i="14"/>
  <c r="B7" i="14"/>
  <c r="E3" i="9"/>
</calcChain>
</file>

<file path=xl/sharedStrings.xml><?xml version="1.0" encoding="utf-8"?>
<sst xmlns="http://schemas.openxmlformats.org/spreadsheetml/2006/main" count="1497" uniqueCount="764">
  <si>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</si>
  <si>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</si>
  <si>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</si>
  <si>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</si>
  <si>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</si>
  <si>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</si>
  <si>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</si>
  <si>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</si>
  <si>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</si>
  <si>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</si>
  <si>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</si>
  <si>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</si>
  <si>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</si>
  <si>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</si>
  <si>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</si>
  <si>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</si>
  <si>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</si>
  <si>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</si>
  <si>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</si>
  <si>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</si>
  <si>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</si>
  <si>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</si>
  <si>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</si>
  <si>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</si>
  <si>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</si>
  <si>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</si>
  <si>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</si>
  <si>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</si>
  <si>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</si>
  <si>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</si>
  <si>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</si>
  <si>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</si>
  <si>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</si>
  <si>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</si>
  <si>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</si>
  <si>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</si>
  <si>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</si>
  <si>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</si>
  <si>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</si>
  <si>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</si>
  <si>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</si>
  <si>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</si>
  <si>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</si>
  <si>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</si>
  <si>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</si>
  <si>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</si>
  <si>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</si>
  <si>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</si>
  <si>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</si>
  <si>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</si>
  <si>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</si>
  <si>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</si>
  <si>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</si>
  <si>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</si>
  <si>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</si>
  <si>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</si>
  <si>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</si>
  <si>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</si>
  <si>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</si>
  <si>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</si>
  <si>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</si>
  <si>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</si>
  <si>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</si>
  <si>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</si>
  <si>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</si>
  <si>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</si>
  <si>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</si>
  <si>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</si>
  <si>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</si>
  <si>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</si>
  <si>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</si>
  <si>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</si>
  <si>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</si>
  <si>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</si>
  <si>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</si>
  <si>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</si>
  <si>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</si>
  <si>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</si>
  <si>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</si>
  <si>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</si>
  <si>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</si>
  <si>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</si>
  <si>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</si>
  <si>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</si>
  <si>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</si>
  <si>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</si>
  <si>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</si>
  <si>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</si>
  <si>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</si>
  <si>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</si>
  <si>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</si>
  <si>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</si>
  <si>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</si>
  <si>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</si>
  <si>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</si>
  <si>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</si>
  <si>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</si>
  <si>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</si>
  <si>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</si>
  <si>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</si>
  <si>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</si>
  <si>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</si>
  <si>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</si>
  <si>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</si>
  <si>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</si>
  <si>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</si>
  <si>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</si>
  <si>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</si>
  <si>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</si>
  <si>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</si>
  <si>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</si>
  <si>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</si>
  <si>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</si>
  <si>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</si>
  <si>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</si>
  <si>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</si>
  <si>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</si>
  <si>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</si>
  <si>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</si>
  <si>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</si>
  <si>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</si>
  <si>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</si>
  <si>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</si>
  <si>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</si>
  <si>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</si>
  <si>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</si>
  <si>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</si>
  <si>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</si>
  <si>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</si>
  <si>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</si>
  <si>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</si>
  <si>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</si>
  <si>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</si>
  <si>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</si>
  <si>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</si>
  <si>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</si>
  <si>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</si>
  <si>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</si>
  <si>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</si>
  <si>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</si>
  <si>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</si>
  <si>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</si>
  <si>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</si>
  <si>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</si>
  <si>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</si>
  <si>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</si>
  <si>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</si>
  <si>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</si>
  <si>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</si>
  <si>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</si>
  <si>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</si>
  <si>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</si>
  <si>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</si>
  <si>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</si>
  <si>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</si>
  <si>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</si>
  <si>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</si>
  <si>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</si>
  <si>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</si>
  <si>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</si>
  <si>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</si>
  <si>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</si>
  <si>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</si>
  <si>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</si>
  <si>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</si>
  <si>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</si>
  <si>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</si>
  <si>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</si>
  <si>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</si>
  <si>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</si>
  <si>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</si>
  <si>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</si>
  <si>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</si>
  <si>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</si>
  <si>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</si>
  <si>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</si>
  <si>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</si>
  <si>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</si>
  <si>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</si>
  <si>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</si>
  <si>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</si>
  <si>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</si>
  <si>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</si>
  <si>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</si>
  <si>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</si>
  <si>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</si>
  <si>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</si>
  <si>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</si>
  <si>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</si>
  <si>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</si>
  <si>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</si>
  <si>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</si>
  <si>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</si>
  <si>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</si>
  <si>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</si>
  <si>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</si>
  <si>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</si>
  <si>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</si>
  <si>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</si>
  <si>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</si>
  <si>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</si>
  <si>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</si>
  <si>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</si>
  <si>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</si>
  <si>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</si>
  <si>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</si>
  <si>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</si>
  <si>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</si>
  <si>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</si>
  <si>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</si>
  <si>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</si>
  <si>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</si>
  <si>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</si>
  <si>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</si>
  <si>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</si>
  <si>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</si>
  <si>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</si>
  <si>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</si>
  <si>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</si>
  <si>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</si>
  <si>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</si>
  <si>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</si>
  <si>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</si>
  <si>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</si>
  <si>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</si>
  <si>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</si>
  <si>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</si>
  <si>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</si>
  <si>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</si>
  <si>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</si>
  <si>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</si>
  <si>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</si>
  <si>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</si>
  <si>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</si>
  <si>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</si>
  <si>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</si>
  <si>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</si>
  <si>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</si>
  <si>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</si>
  <si>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</si>
  <si>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</si>
  <si>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</si>
  <si>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</si>
  <si>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</si>
  <si>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</si>
  <si>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</si>
  <si>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</si>
  <si>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</si>
  <si>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</si>
  <si>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</si>
  <si>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</si>
  <si>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</si>
  <si>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</si>
  <si>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</si>
  <si>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</si>
  <si>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</si>
  <si>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</si>
  <si>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</si>
  <si>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</si>
  <si>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</si>
  <si>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</si>
  <si>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</si>
  <si>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</si>
  <si>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</si>
  <si>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</si>
  <si>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</si>
  <si>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</si>
  <si>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</si>
  <si>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</si>
  <si>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</si>
  <si>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</si>
  <si>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</si>
  <si>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</si>
  <si>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</si>
  <si>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</si>
  <si>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</si>
  <si>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</si>
  <si>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</si>
  <si>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</si>
  <si>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</si>
  <si>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</si>
  <si>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</si>
  <si>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</si>
  <si>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</si>
  <si>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</si>
  <si>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</si>
  <si>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</si>
  <si>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</si>
  <si>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</si>
  <si>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</si>
  <si>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</si>
  <si>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</si>
  <si>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</si>
  <si>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</si>
  <si>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</si>
  <si>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</si>
  <si>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</si>
  <si>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</si>
  <si>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</si>
  <si>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</si>
  <si>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</si>
  <si>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</si>
  <si>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</si>
  <si>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</si>
  <si>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</si>
  <si>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</si>
  <si>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</si>
  <si>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</si>
  <si>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</si>
  <si>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</si>
  <si>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</si>
  <si>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</si>
  <si>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</si>
  <si>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</si>
  <si>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</si>
  <si>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</si>
  <si>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</si>
  <si>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</si>
  <si>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</si>
  <si>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</si>
  <si>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</si>
  <si>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</si>
  <si>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</si>
  <si>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</si>
  <si>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</si>
  <si>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</si>
  <si>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</si>
  <si>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</si>
  <si>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</si>
  <si>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</si>
  <si>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</si>
  <si>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</si>
  <si>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</si>
  <si>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</si>
  <si>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</si>
  <si>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</si>
  <si>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</si>
  <si>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</si>
  <si>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</si>
  <si>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</si>
  <si>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</si>
  <si>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</si>
  <si>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</si>
  <si>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</si>
  <si>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</si>
  <si>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</si>
  <si>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</si>
  <si>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</si>
  <si>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</si>
  <si>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</si>
  <si>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</si>
  <si>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</si>
  <si>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</si>
  <si>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</si>
  <si>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</si>
  <si>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</si>
  <si>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</si>
  <si>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</si>
  <si>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</si>
  <si>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</si>
  <si>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</si>
  <si>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</si>
  <si>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</si>
  <si>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</si>
  <si>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</si>
  <si>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</si>
  <si>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</si>
  <si>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</si>
  <si>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</si>
  <si>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</si>
  <si>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</si>
  <si>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</si>
  <si>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</si>
  <si>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</si>
  <si>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</si>
  <si>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</si>
  <si>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</si>
  <si>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</si>
  <si>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</si>
  <si>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</si>
  <si>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</si>
  <si>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</si>
  <si>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</si>
  <si>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</si>
  <si>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</si>
  <si>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</si>
  <si>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</si>
  <si>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</si>
  <si>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</si>
  <si>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</si>
  <si>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</si>
  <si>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</si>
  <si>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</si>
  <si>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</si>
  <si>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</si>
  <si>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</si>
  <si>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</si>
  <si>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</si>
  <si>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</si>
  <si>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</si>
  <si>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</si>
  <si>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</si>
  <si>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</si>
  <si>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</si>
  <si>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</si>
  <si>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</si>
  <si>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</si>
  <si>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</si>
  <si>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</si>
  <si>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</si>
  <si>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</si>
  <si>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</si>
  <si>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</si>
  <si>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</si>
  <si>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</si>
  <si>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</si>
  <si>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</si>
  <si>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</si>
  <si>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</si>
  <si>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</si>
  <si>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</si>
  <si>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</si>
  <si>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</si>
  <si>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</si>
  <si>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</si>
  <si>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</si>
  <si>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</si>
  <si>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</si>
  <si>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</si>
  <si>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</si>
  <si>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</si>
  <si>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</si>
  <si>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</si>
  <si>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</si>
  <si>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</si>
  <si>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</si>
  <si>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</si>
  <si>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</si>
  <si>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</si>
  <si>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</si>
  <si>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</si>
  <si>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</si>
  <si>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</si>
  <si>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</si>
  <si>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</si>
  <si>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</si>
  <si>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</si>
  <si>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</si>
  <si>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</si>
  <si>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</si>
  <si>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</si>
  <si>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</si>
  <si>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</si>
  <si>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</si>
  <si>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</si>
  <si>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</si>
  <si>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</si>
  <si>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</si>
  <si>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</si>
  <si>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</si>
  <si>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</si>
  <si>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</si>
  <si>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</si>
  <si>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</si>
  <si>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</si>
  <si>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</si>
  <si>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</si>
  <si>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</si>
  <si>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</si>
  <si>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</si>
  <si>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</si>
  <si>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</si>
  <si>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</si>
  <si>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</si>
  <si>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</si>
  <si>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</si>
  <si>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</si>
  <si>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</si>
  <si>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</si>
  <si>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</si>
  <si>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</si>
  <si>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</si>
  <si>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</si>
  <si>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</si>
  <si>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</si>
  <si>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</si>
  <si>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</si>
  <si>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</si>
  <si>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</si>
  <si>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</si>
  <si>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</si>
  <si>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</si>
  <si>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</si>
  <si>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</si>
  <si>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</si>
  <si>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</si>
  <si>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</si>
  <si>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</si>
  <si>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</si>
  <si>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</si>
  <si>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</si>
  <si>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</si>
  <si>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</si>
  <si>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</si>
  <si>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</si>
  <si>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</si>
  <si>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</si>
  <si>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</si>
  <si>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</si>
  <si>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</si>
  <si>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</si>
  <si>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</si>
  <si>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</si>
  <si>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</si>
  <si>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</si>
  <si>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</si>
  <si>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</si>
  <si>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</si>
  <si>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</si>
  <si>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</si>
  <si>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</si>
  <si>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</si>
  <si>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</si>
  <si>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</si>
  <si>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</si>
  <si>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</si>
  <si>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</si>
  <si>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</si>
  <si>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</si>
  <si>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</si>
  <si>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</si>
  <si>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</si>
  <si>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</si>
  <si>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</si>
  <si>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</si>
  <si>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</si>
  <si>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</si>
  <si>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</si>
  <si>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</si>
  <si>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</si>
  <si>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</si>
  <si>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</si>
  <si>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</si>
  <si>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</si>
  <si>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</si>
  <si>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</si>
  <si>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</si>
  <si>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</si>
  <si>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</si>
  <si>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</si>
  <si>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</si>
  <si>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</si>
  <si>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</si>
  <si>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</si>
  <si>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</si>
  <si>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</si>
  <si>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</si>
  <si>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</si>
  <si>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</si>
  <si>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</si>
  <si>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</si>
  <si>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</si>
  <si>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</si>
  <si>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</si>
  <si>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</si>
  <si>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</si>
  <si>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</si>
  <si>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</si>
  <si>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</si>
  <si>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</si>
  <si>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</si>
  <si>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</si>
  <si>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</si>
  <si>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</si>
  <si>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</si>
  <si>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</si>
  <si>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</si>
  <si>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</si>
  <si>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</si>
  <si>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</si>
  <si>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</si>
  <si>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</si>
  <si>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</si>
  <si>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</si>
  <si>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</si>
  <si>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</si>
  <si>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</si>
  <si>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</si>
  <si>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</si>
  <si>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</si>
  <si>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</si>
  <si>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</si>
  <si>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</si>
  <si>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</si>
  <si>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</si>
  <si>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</si>
  <si>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</si>
  <si>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</si>
  <si>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</si>
  <si>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</si>
  <si>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</si>
  <si>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</si>
  <si>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</si>
  <si>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</si>
  <si>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</si>
  <si>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</si>
  <si>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</si>
  <si>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</si>
  <si>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</si>
  <si>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</si>
  <si>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</si>
  <si>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</si>
  <si>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</si>
  <si>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</si>
  <si>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</si>
  <si>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</si>
  <si>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</si>
  <si>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</si>
  <si>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</si>
  <si>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</si>
  <si>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</si>
  <si>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</si>
  <si>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</si>
  <si>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</si>
  <si>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</si>
  <si>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</si>
  <si>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</si>
  <si>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</si>
  <si>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</si>
  <si>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</si>
  <si>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</si>
  <si>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</si>
  <si>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</si>
  <si>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</si>
  <si>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</si>
  <si>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</si>
  <si>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</si>
  <si>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</si>
  <si>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</si>
  <si>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</si>
  <si>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</si>
  <si>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</si>
  <si>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</si>
  <si>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</si>
  <si>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</si>
  <si>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</si>
  <si>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</si>
  <si>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</si>
  <si>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</si>
  <si>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</si>
  <si>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</si>
  <si>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</si>
  <si>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</si>
  <si>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</si>
  <si>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</si>
  <si>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</si>
  <si>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</si>
  <si>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</si>
  <si>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</si>
  <si>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</si>
  <si>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</si>
  <si>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</si>
  <si>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</si>
  <si>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</si>
  <si>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</si>
  <si>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</si>
  <si>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</si>
  <si>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</si>
  <si>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</si>
  <si>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</si>
  <si>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</si>
  <si>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</si>
  <si>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</si>
  <si>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</si>
  <si>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</si>
  <si>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</si>
  <si>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</si>
  <si>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</si>
  <si>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</si>
  <si>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</si>
  <si>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</si>
  <si>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</si>
  <si>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</si>
  <si>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</si>
  <si>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令和３年度　神奈川県中学校バレーボール選手権大会
参加申込書</t>
    <rPh sb="19" eb="22">
      <t>センシュケン</t>
    </rPh>
    <rPh sb="22" eb="24">
      <t>タイカイ</t>
    </rPh>
    <rPh sb="25" eb="30">
      <t>サンカモウシコミショ</t>
    </rPh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</si>
  <si>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</si>
  <si>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</si>
  <si>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</si>
  <si>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</si>
  <si>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</si>
  <si>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</si>
  <si>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</si>
  <si>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</si>
  <si>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</si>
  <si>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　</t>
  </si>
  <si>
    <t>宮地</t>
    <rPh sb="0" eb="2">
      <t>ミヤジ</t>
    </rPh>
    <phoneticPr fontId="2"/>
  </si>
  <si>
    <t>志帆</t>
    <rPh sb="0" eb="2">
      <t>シホ</t>
    </rPh>
    <phoneticPr fontId="2"/>
  </si>
  <si>
    <t>岡村</t>
    <rPh sb="0" eb="2">
      <t>オカムラ</t>
    </rPh>
    <phoneticPr fontId="2"/>
  </si>
  <si>
    <t>鯛子</t>
    <rPh sb="0" eb="1">
      <t>タイ</t>
    </rPh>
    <rPh sb="1" eb="2">
      <t>コ</t>
    </rPh>
    <phoneticPr fontId="2"/>
  </si>
  <si>
    <t>薫</t>
    <rPh sb="0" eb="1">
      <t>カオ</t>
    </rPh>
    <phoneticPr fontId="2"/>
  </si>
  <si>
    <t>古井戸</t>
    <rPh sb="0" eb="3">
      <t>コイド</t>
    </rPh>
    <phoneticPr fontId="2"/>
  </si>
  <si>
    <t>愛菜</t>
    <rPh sb="0" eb="2">
      <t>アイナ</t>
    </rPh>
    <phoneticPr fontId="2"/>
  </si>
  <si>
    <t>みやじ</t>
    <phoneticPr fontId="2"/>
  </si>
  <si>
    <t>しほ</t>
    <phoneticPr fontId="2"/>
  </si>
  <si>
    <t>おかむら</t>
    <phoneticPr fontId="2"/>
  </si>
  <si>
    <t>たいこ</t>
    <phoneticPr fontId="2"/>
  </si>
  <si>
    <t>あおき</t>
    <phoneticPr fontId="2"/>
  </si>
  <si>
    <t>かおり</t>
    <phoneticPr fontId="2"/>
  </si>
  <si>
    <t>こいど</t>
    <phoneticPr fontId="2"/>
  </si>
  <si>
    <t>あいな</t>
    <phoneticPr fontId="2"/>
  </si>
  <si>
    <t>小澤</t>
    <rPh sb="0" eb="2">
      <t>オザワ</t>
    </rPh>
    <phoneticPr fontId="2"/>
  </si>
  <si>
    <t>璃菜</t>
    <rPh sb="0" eb="2">
      <t>リナ</t>
    </rPh>
    <phoneticPr fontId="2"/>
  </si>
  <si>
    <t>眞保</t>
    <rPh sb="0" eb="2">
      <t>シンボ</t>
    </rPh>
    <phoneticPr fontId="2"/>
  </si>
  <si>
    <t>優萌</t>
    <rPh sb="0" eb="1">
      <t>ユウ</t>
    </rPh>
    <rPh sb="1" eb="2">
      <t>ハジメ</t>
    </rPh>
    <phoneticPr fontId="2"/>
  </si>
  <si>
    <t>柳野</t>
    <rPh sb="0" eb="1">
      <t>ヤナギ</t>
    </rPh>
    <rPh sb="1" eb="2">
      <t>ノ</t>
    </rPh>
    <phoneticPr fontId="2"/>
  </si>
  <si>
    <t>杏実</t>
    <rPh sb="0" eb="1">
      <t>アン</t>
    </rPh>
    <rPh sb="1" eb="2">
      <t>ミノ</t>
    </rPh>
    <phoneticPr fontId="2"/>
  </si>
  <si>
    <t>堺</t>
    <rPh sb="0" eb="1">
      <t>サカイ</t>
    </rPh>
    <phoneticPr fontId="2"/>
  </si>
  <si>
    <t>琉梛</t>
    <rPh sb="0" eb="1">
      <t>ル</t>
    </rPh>
    <rPh sb="1" eb="2">
      <t>ナギ</t>
    </rPh>
    <phoneticPr fontId="2"/>
  </si>
  <si>
    <t>上澤</t>
    <rPh sb="0" eb="2">
      <t>ウワサワ</t>
    </rPh>
    <phoneticPr fontId="2"/>
  </si>
  <si>
    <t>凛</t>
    <rPh sb="0" eb="1">
      <t>リン</t>
    </rPh>
    <phoneticPr fontId="2"/>
  </si>
  <si>
    <t>藤井</t>
    <rPh sb="0" eb="2">
      <t>フジイ</t>
    </rPh>
    <phoneticPr fontId="2"/>
  </si>
  <si>
    <t>美音</t>
    <rPh sb="0" eb="2">
      <t>ミオ</t>
    </rPh>
    <phoneticPr fontId="2"/>
  </si>
  <si>
    <t>今井</t>
    <rPh sb="0" eb="2">
      <t>イマイ</t>
    </rPh>
    <phoneticPr fontId="2"/>
  </si>
  <si>
    <t>七海</t>
    <rPh sb="0" eb="2">
      <t>ナナミ</t>
    </rPh>
    <phoneticPr fontId="2"/>
  </si>
  <si>
    <t>大林</t>
    <rPh sb="0" eb="2">
      <t>オオバヤシ</t>
    </rPh>
    <phoneticPr fontId="2"/>
  </si>
  <si>
    <t>楓</t>
    <rPh sb="0" eb="1">
      <t>カエデ</t>
    </rPh>
    <phoneticPr fontId="2"/>
  </si>
  <si>
    <t>大賀</t>
    <rPh sb="0" eb="2">
      <t>オオガ</t>
    </rPh>
    <phoneticPr fontId="2"/>
  </si>
  <si>
    <t>万緒</t>
    <rPh sb="0" eb="1">
      <t>マン</t>
    </rPh>
    <rPh sb="1" eb="2">
      <t>オ</t>
    </rPh>
    <phoneticPr fontId="2"/>
  </si>
  <si>
    <t>佐藤</t>
    <rPh sb="0" eb="2">
      <t>サトウ</t>
    </rPh>
    <phoneticPr fontId="2"/>
  </si>
  <si>
    <t>日胡</t>
    <rPh sb="0" eb="2">
      <t>ニコ</t>
    </rPh>
    <phoneticPr fontId="2"/>
  </si>
  <si>
    <t>上村</t>
    <rPh sb="0" eb="2">
      <t>カミムラ</t>
    </rPh>
    <phoneticPr fontId="2"/>
  </si>
  <si>
    <t>胡心</t>
    <rPh sb="0" eb="1">
      <t>コ</t>
    </rPh>
    <rPh sb="1" eb="2">
      <t>ココロ</t>
    </rPh>
    <phoneticPr fontId="2"/>
  </si>
  <si>
    <t>おざわ</t>
    <phoneticPr fontId="2"/>
  </si>
  <si>
    <t>りな</t>
    <phoneticPr fontId="2"/>
  </si>
  <si>
    <t>しんぼ</t>
    <phoneticPr fontId="2"/>
  </si>
  <si>
    <t>ゆめ</t>
    <phoneticPr fontId="2"/>
  </si>
  <si>
    <t>やなぎの</t>
    <phoneticPr fontId="2"/>
  </si>
  <si>
    <t>あみ</t>
    <phoneticPr fontId="2"/>
  </si>
  <si>
    <t>さかい</t>
    <phoneticPr fontId="2"/>
  </si>
  <si>
    <t>るな</t>
    <phoneticPr fontId="2"/>
  </si>
  <si>
    <t>りん</t>
    <phoneticPr fontId="2"/>
  </si>
  <si>
    <t>ふじい</t>
    <phoneticPr fontId="2"/>
  </si>
  <si>
    <t>みんと</t>
    <phoneticPr fontId="2"/>
  </si>
  <si>
    <t>いまい</t>
    <phoneticPr fontId="2"/>
  </si>
  <si>
    <t>ななみ</t>
    <phoneticPr fontId="2"/>
  </si>
  <si>
    <t>おおばやし</t>
    <phoneticPr fontId="2"/>
  </si>
  <si>
    <t>かえで</t>
    <phoneticPr fontId="2"/>
  </si>
  <si>
    <t>おおが</t>
    <phoneticPr fontId="2"/>
  </si>
  <si>
    <t>まお</t>
    <phoneticPr fontId="2"/>
  </si>
  <si>
    <t>さとう</t>
    <phoneticPr fontId="2"/>
  </si>
  <si>
    <t>にこ</t>
    <phoneticPr fontId="2"/>
  </si>
  <si>
    <t>かみむら</t>
    <phoneticPr fontId="2"/>
  </si>
  <si>
    <t>ここ</t>
    <phoneticPr fontId="2"/>
  </si>
  <si>
    <t>磯部　求</t>
    <rPh sb="0" eb="2">
      <t>イソベ</t>
    </rPh>
    <rPh sb="3" eb="4">
      <t>モト</t>
    </rPh>
    <phoneticPr fontId="2"/>
  </si>
  <si>
    <t>0466</t>
    <phoneticPr fontId="2"/>
  </si>
  <si>
    <t>36</t>
    <phoneticPr fontId="2"/>
  </si>
  <si>
    <t>3111</t>
    <phoneticPr fontId="2"/>
  </si>
  <si>
    <t>37</t>
    <phoneticPr fontId="2"/>
  </si>
  <si>
    <t>1065</t>
    <phoneticPr fontId="2"/>
  </si>
  <si>
    <t>251</t>
    <phoneticPr fontId="2"/>
  </si>
  <si>
    <t>0056</t>
    <phoneticPr fontId="2"/>
  </si>
  <si>
    <t>藤沢市羽鳥4丁目13番地14号</t>
    <rPh sb="0" eb="3">
      <t>フジサワシ</t>
    </rPh>
    <rPh sb="3" eb="5">
      <t>ハトリ</t>
    </rPh>
    <rPh sb="6" eb="8">
      <t>チョウメ</t>
    </rPh>
    <rPh sb="10" eb="12">
      <t>バンチ</t>
    </rPh>
    <rPh sb="14" eb="15">
      <t>ゴウ</t>
    </rPh>
    <phoneticPr fontId="2"/>
  </si>
  <si>
    <t>青木　</t>
    <rPh sb="0" eb="2">
      <t>アオキ</t>
    </rPh>
    <phoneticPr fontId="2"/>
  </si>
  <si>
    <t>うえさわ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</si>
</sst>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6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73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29" xfId="0" applyNumberFormat="1" applyBorder="1" applyAlignment="1">
      <alignment vertical="center" shrinkToFit="1"/>
    </xf>
    <xf numFmtId="0" fontId="0" fillId="0" borderId="130" xfId="0" applyBorder="1" applyAlignment="1">
      <alignment vertical="center" shrinkToFit="1"/>
    </xf>
    <xf numFmtId="14" fontId="0" fillId="0" borderId="13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32" xfId="0" applyBorder="1" applyAlignment="1">
      <alignment vertical="center" shrinkToFit="1"/>
    </xf>
    <xf numFmtId="0" fontId="0" fillId="0" borderId="133" xfId="0" applyBorder="1" applyAlignment="1">
      <alignment vertical="center" shrinkToFit="1"/>
    </xf>
    <xf numFmtId="0" fontId="0" fillId="0" borderId="134" xfId="0" applyBorder="1" applyAlignment="1">
      <alignment vertical="center" shrinkToFit="1"/>
    </xf>
    <xf numFmtId="0" fontId="0" fillId="0" borderId="129" xfId="0" applyBorder="1" applyAlignment="1">
      <alignment vertical="center" shrinkToFit="1"/>
    </xf>
    <xf numFmtId="0" fontId="0" fillId="0" borderId="131" xfId="0" applyBorder="1" applyAlignment="1">
      <alignment vertical="center" shrinkToFit="1"/>
    </xf>
    <xf numFmtId="0" fontId="0" fillId="0" borderId="13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37" xfId="0" applyBorder="1" applyAlignment="1">
      <alignment vertical="center" shrinkToFit="1"/>
    </xf>
    <xf numFmtId="0" fontId="0" fillId="3" borderId="126" xfId="0" applyFill="1" applyBorder="1" applyAlignment="1">
      <alignment vertical="center" shrinkToFit="1"/>
    </xf>
    <xf numFmtId="0" fontId="0" fillId="3" borderId="127" xfId="0" applyFill="1" applyBorder="1" applyAlignment="1">
      <alignment vertical="center" shrinkToFit="1"/>
    </xf>
    <xf numFmtId="0" fontId="0" fillId="3" borderId="128" xfId="0" applyFill="1" applyBorder="1" applyAlignment="1">
      <alignment vertical="center" shrinkToFit="1"/>
    </xf>
    <xf numFmtId="49" fontId="0" fillId="0" borderId="133" xfId="0" applyNumberFormat="1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0" fontId="0" fillId="3" borderId="139" xfId="0" applyFill="1" applyBorder="1" applyAlignment="1">
      <alignment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3" xfId="0" applyBorder="1" applyAlignment="1">
      <alignment vertical="center" shrinkToFit="1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0" fillId="0" borderId="0" xfId="0" applyAlignment="1">
      <alignment horizontal="center" vertical="center" shrinkToFit="1"/>
    </xf>
    <xf numFmtId="0" fontId="17" fillId="0" borderId="0" xfId="0" applyFont="1">
      <alignment vertical="center"/>
    </xf>
    <xf numFmtId="0" fontId="6" fillId="0" borderId="46" xfId="0" applyFont="1" applyBorder="1" applyAlignment="1">
      <alignment vertical="center" shrinkToFit="1"/>
    </xf>
    <xf numFmtId="0" fontId="5" fillId="0" borderId="1" xfId="0" applyFont="1" applyBorder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  <xf numFmtId="0" fontId="8" fillId="0" borderId="140" xfId="0" applyFont="1" applyBorder="1" applyAlignment="1">
      <alignment horizontal="center" vertical="center" wrapText="1" shrinkToFit="1"/>
    </xf>
    <xf numFmtId="0" fontId="8" fillId="0" borderId="99" xfId="0" applyFont="1" applyBorder="1" applyAlignment="1">
      <alignment horizontal="center" vertical="center" wrapText="1" shrinkToFit="1"/>
    </xf>
    <xf numFmtId="0" fontId="8" fillId="0" borderId="108" xfId="0" applyFont="1" applyBorder="1" applyAlignment="1">
      <alignment horizontal="center" vertical="center" wrapText="1" shrinkToFit="1"/>
    </xf>
    <xf numFmtId="0" fontId="8" fillId="0" borderId="29" xfId="0" applyFont="1" applyBorder="1" applyAlignment="1">
      <alignment horizontal="center" vertical="center" wrapText="1" shrinkToFit="1"/>
    </xf>
    <xf numFmtId="0" fontId="8" fillId="0" borderId="95" xfId="0" applyFont="1" applyBorder="1" applyAlignment="1">
      <alignment horizontal="center" vertical="center" wrapText="1" shrinkToFit="1"/>
    </xf>
    <xf numFmtId="0" fontId="8" fillId="0" borderId="30" xfId="0" applyFont="1" applyBorder="1" applyAlignment="1">
      <alignment horizontal="center" vertical="center" wrapText="1" shrinkToFit="1"/>
    </xf>
    <xf numFmtId="0" fontId="1" fillId="2" borderId="154" xfId="0" applyFont="1" applyFill="1" applyBorder="1" applyAlignment="1" applyProtection="1">
      <alignment horizontal="center" vertical="center"/>
      <protection locked="0"/>
    </xf>
    <xf numFmtId="0" fontId="1" fillId="2" borderId="155" xfId="0" applyFont="1" applyFill="1" applyBorder="1" applyAlignment="1" applyProtection="1">
      <alignment horizontal="center" vertical="center"/>
      <protection locked="0"/>
    </xf>
    <xf numFmtId="0" fontId="1" fillId="2" borderId="157" xfId="0" applyFont="1" applyFill="1" applyBorder="1" applyAlignment="1" applyProtection="1">
      <alignment horizontal="center" vertical="center"/>
      <protection locked="0"/>
    </xf>
    <xf numFmtId="0" fontId="1" fillId="2" borderId="158" xfId="0" applyFont="1" applyFill="1" applyBorder="1" applyAlignment="1" applyProtection="1">
      <alignment horizontal="center" vertical="center"/>
      <protection locked="0"/>
    </xf>
    <xf numFmtId="0" fontId="1" fillId="2" borderId="159" xfId="0" applyFont="1" applyFill="1" applyBorder="1" applyAlignment="1" applyProtection="1">
      <alignment horizontal="center" vertical="center"/>
      <protection locked="0"/>
    </xf>
    <xf numFmtId="0" fontId="1" fillId="2" borderId="156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6" fillId="0" borderId="92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/>
    </xf>
    <xf numFmtId="0" fontId="6" fillId="0" borderId="93" xfId="0" applyFont="1" applyBorder="1" applyAlignment="1">
      <alignment horizontal="center" vertical="center"/>
    </xf>
    <xf numFmtId="0" fontId="6" fillId="0" borderId="9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7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8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01" xfId="0" applyNumberFormat="1" applyFont="1" applyBorder="1" applyAlignment="1">
      <alignment horizontal="center" vertical="center" shrinkToFit="1"/>
    </xf>
    <xf numFmtId="49" fontId="9" fillId="0" borderId="102" xfId="0" applyNumberFormat="1" applyFont="1" applyBorder="1" applyAlignment="1">
      <alignment horizontal="center" vertical="center" shrinkToFit="1"/>
    </xf>
    <xf numFmtId="0" fontId="5" fillId="2" borderId="10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49" fontId="9" fillId="0" borderId="10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99" xfId="0" applyFont="1" applyBorder="1" applyAlignment="1">
      <alignment horizontal="center" vertical="center"/>
    </xf>
    <xf numFmtId="0" fontId="6" fillId="0" borderId="100" xfId="0" applyFont="1" applyBorder="1" applyAlignment="1">
      <alignment horizontal="center" vertical="center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5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 wrapText="1" shrinkToFit="1"/>
    </xf>
    <xf numFmtId="49" fontId="9" fillId="0" borderId="105" xfId="0" applyNumberFormat="1" applyFont="1" applyBorder="1" applyAlignment="1">
      <alignment horizontal="center" vertical="center" shrinkToFit="1"/>
    </xf>
    <xf numFmtId="49" fontId="9" fillId="0" borderId="106" xfId="0" applyNumberFormat="1" applyFont="1" applyBorder="1" applyAlignment="1">
      <alignment horizontal="center" vertical="center" shrinkToFit="1"/>
    </xf>
    <xf numFmtId="0" fontId="5" fillId="2" borderId="107" xfId="0" applyFont="1" applyFill="1" applyBorder="1" applyAlignment="1" applyProtection="1">
      <alignment horizontal="center" vertical="center" shrinkToFit="1"/>
      <protection locked="0"/>
    </xf>
    <xf numFmtId="0" fontId="5" fillId="2" borderId="99" xfId="0" applyFont="1" applyFill="1" applyBorder="1" applyAlignment="1" applyProtection="1">
      <alignment horizontal="center" vertical="center" shrinkToFit="1"/>
      <protection locked="0"/>
    </xf>
    <xf numFmtId="0" fontId="5" fillId="2" borderId="108" xfId="0" applyFont="1" applyFill="1" applyBorder="1" applyAlignment="1" applyProtection="1">
      <alignment horizontal="center" vertical="center" shrinkToFit="1"/>
      <protection locked="0"/>
    </xf>
    <xf numFmtId="49" fontId="9" fillId="0" borderId="109" xfId="0" applyNumberFormat="1" applyFont="1" applyBorder="1" applyAlignment="1">
      <alignment horizontal="center" vertical="center" wrapText="1" shrinkToFit="1"/>
    </xf>
    <xf numFmtId="0" fontId="5" fillId="0" borderId="110" xfId="0" applyFont="1" applyBorder="1" applyAlignment="1">
      <alignment horizontal="center" vertical="center" shrinkToFit="1"/>
    </xf>
    <xf numFmtId="0" fontId="5" fillId="0" borderId="99" xfId="0" applyFont="1" applyBorder="1" applyAlignment="1">
      <alignment horizontal="center" vertical="center" shrinkToFit="1"/>
    </xf>
    <xf numFmtId="49" fontId="5" fillId="0" borderId="99" xfId="0" applyNumberFormat="1" applyFont="1" applyBorder="1" applyAlignment="1">
      <alignment horizontal="center" vertical="center" shrinkToFit="1"/>
    </xf>
    <xf numFmtId="49" fontId="5" fillId="0" borderId="100" xfId="0" applyNumberFormat="1" applyFont="1" applyBorder="1" applyAlignment="1">
      <alignment horizontal="center" vertical="center" shrinkToFit="1"/>
    </xf>
    <xf numFmtId="0" fontId="6" fillId="0" borderId="150" xfId="0" applyFont="1" applyBorder="1" applyAlignment="1">
      <alignment horizontal="center" vertical="center" shrinkToFit="1"/>
    </xf>
    <xf numFmtId="0" fontId="6" fillId="0" borderId="143" xfId="0" applyFont="1" applyBorder="1" applyAlignment="1">
      <alignment horizontal="center" vertical="center" shrinkToFit="1"/>
    </xf>
    <xf numFmtId="0" fontId="6" fillId="0" borderId="151" xfId="0" applyFont="1" applyBorder="1" applyAlignment="1">
      <alignment horizontal="center" vertical="center" shrinkToFit="1"/>
    </xf>
    <xf numFmtId="0" fontId="6" fillId="2" borderId="65" xfId="0" applyFont="1" applyFill="1" applyBorder="1" applyAlignment="1" applyProtection="1">
      <alignment horizontal="center" vertical="center" shrinkToFit="1"/>
      <protection locked="0"/>
    </xf>
    <xf numFmtId="0" fontId="6" fillId="2" borderId="66" xfId="0" applyFont="1" applyFill="1" applyBorder="1" applyAlignment="1" applyProtection="1">
      <alignment horizontal="center" vertical="center" shrinkToFit="1"/>
      <protection locked="0"/>
    </xf>
    <xf numFmtId="0" fontId="6" fillId="2" borderId="67" xfId="0" applyFont="1" applyFill="1" applyBorder="1" applyAlignment="1" applyProtection="1">
      <alignment horizontal="center" vertical="center" shrinkToFit="1"/>
      <protection locked="0"/>
    </xf>
    <xf numFmtId="0" fontId="6" fillId="0" borderId="111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44" xfId="0" applyFont="1" applyBorder="1" applyAlignment="1">
      <alignment horizontal="center" vertical="center" shrinkToFit="1"/>
    </xf>
    <xf numFmtId="0" fontId="5" fillId="0" borderId="145" xfId="0" applyFont="1" applyBorder="1" applyAlignment="1">
      <alignment horizontal="center" vertical="center" shrinkToFit="1"/>
    </xf>
    <xf numFmtId="0" fontId="5" fillId="0" borderId="146" xfId="0" applyFont="1" applyBorder="1" applyAlignment="1">
      <alignment horizontal="center" vertical="center" shrinkToFit="1"/>
    </xf>
    <xf numFmtId="0" fontId="5" fillId="0" borderId="147" xfId="0" applyFont="1" applyBorder="1" applyAlignment="1">
      <alignment horizontal="center"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149" xfId="0" applyFont="1" applyFill="1" applyBorder="1" applyAlignment="1" applyProtection="1">
      <alignment horizontal="center" vertical="center" shrinkToFit="1"/>
      <protection locked="0"/>
    </xf>
    <xf numFmtId="0" fontId="5" fillId="2" borderId="152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6" fillId="2" borderId="153" xfId="0" applyFont="1" applyFill="1" applyBorder="1" applyAlignment="1" applyProtection="1">
      <alignment horizontal="center" vertical="center" shrinkToFit="1"/>
      <protection locked="0"/>
    </xf>
    <xf numFmtId="0" fontId="0" fillId="0" borderId="99" xfId="0" applyBorder="1" applyAlignment="1">
      <alignment horizontal="center" vertical="center" shrinkToFit="1"/>
    </xf>
    <xf numFmtId="0" fontId="0" fillId="0" borderId="100" xfId="0" applyBorder="1" applyAlignment="1">
      <alignment horizontal="center" vertical="center" shrinkToFit="1"/>
    </xf>
    <xf numFmtId="0" fontId="5" fillId="2" borderId="84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9" fillId="0" borderId="0" xfId="0" applyFont="1" applyAlignment="1">
      <alignment horizontal="left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16" fillId="0" borderId="63" xfId="0" applyFont="1" applyBorder="1" applyAlignment="1">
      <alignment horizontal="center" vertical="center" wrapText="1" shrinkToFit="1"/>
    </xf>
    <xf numFmtId="0" fontId="16" fillId="0" borderId="68" xfId="0" applyFont="1" applyBorder="1" applyAlignment="1">
      <alignment horizontal="center" vertical="center" shrinkToFit="1"/>
    </xf>
    <xf numFmtId="0" fontId="16" fillId="0" borderId="64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center" vertical="center" shrinkToFit="1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4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0" fontId="16" fillId="0" borderId="63" xfId="0" applyFont="1" applyBorder="1" applyAlignment="1">
      <alignment horizontal="center" vertical="center" shrinkToFit="1"/>
    </xf>
    <xf numFmtId="0" fontId="5" fillId="2" borderId="92" xfId="0" applyFont="1" applyFill="1" applyBorder="1" applyAlignment="1" applyProtection="1">
      <alignment horizontal="center" vertical="center" wrapText="1" shrinkToFit="1"/>
      <protection locked="0"/>
    </xf>
    <xf numFmtId="0" fontId="5" fillId="2" borderId="94" xfId="0" applyFont="1" applyFill="1" applyBorder="1" applyAlignment="1" applyProtection="1">
      <alignment horizontal="center" vertical="center" wrapText="1" shrinkToFit="1"/>
      <protection locked="0"/>
    </xf>
    <xf numFmtId="0" fontId="5" fillId="2" borderId="141" xfId="0" applyFont="1" applyFill="1" applyBorder="1" applyAlignment="1" applyProtection="1">
      <alignment horizontal="center" vertical="center" shrinkToFit="1"/>
      <protection locked="0"/>
    </xf>
    <xf numFmtId="0" fontId="5" fillId="2" borderId="142" xfId="0" applyFont="1" applyFill="1" applyBorder="1" applyAlignment="1" applyProtection="1">
      <alignment horizontal="center" vertical="center" shrinkToFit="1"/>
      <protection locked="0"/>
    </xf>
    <xf numFmtId="0" fontId="5" fillId="2" borderId="92" xfId="0" applyFont="1" applyFill="1" applyBorder="1" applyAlignment="1" applyProtection="1">
      <alignment horizontal="center" vertical="center" shrinkToFit="1"/>
      <protection locked="0"/>
    </xf>
    <xf numFmtId="0" fontId="5" fillId="2" borderId="94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horizontal="center" vertical="center" wrapText="1" shrinkToFit="1"/>
      <protection locked="0"/>
    </xf>
    <xf numFmtId="0" fontId="5" fillId="2" borderId="84" xfId="0" applyFont="1" applyFill="1" applyBorder="1" applyAlignment="1" applyProtection="1">
      <alignment horizontal="center" vertical="center" wrapText="1" shrinkToFit="1"/>
      <protection locked="0"/>
    </xf>
    <xf numFmtId="0" fontId="5" fillId="2" borderId="97" xfId="0" applyFont="1" applyFill="1" applyBorder="1" applyAlignment="1" applyProtection="1">
      <alignment horizontal="center" vertical="center" wrapText="1" shrinkToFit="1"/>
      <protection locked="0"/>
    </xf>
    <xf numFmtId="0" fontId="5" fillId="2" borderId="98" xfId="0" applyFont="1" applyFill="1" applyBorder="1" applyAlignment="1" applyProtection="1">
      <alignment horizontal="center" vertical="center" wrapText="1" shrinkToFit="1"/>
      <protection locked="0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1" fillId="0" borderId="11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12" xfId="0" applyFont="1" applyBorder="1" applyAlignment="1">
      <alignment horizontal="center" vertical="center"/>
    </xf>
    <xf numFmtId="0" fontId="6" fillId="0" borderId="81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10" xfId="0" applyFont="1" applyBorder="1" applyAlignment="1">
      <alignment horizontal="center" vertical="center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2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113" xfId="0" applyFont="1" applyBorder="1" applyAlignment="1">
      <alignment horizontal="center" vertical="center" shrinkToFit="1"/>
    </xf>
    <xf numFmtId="0" fontId="6" fillId="0" borderId="114" xfId="0" applyFont="1" applyBorder="1" applyAlignment="1">
      <alignment horizontal="center" vertical="center" shrinkToFit="1"/>
    </xf>
    <xf numFmtId="0" fontId="6" fillId="0" borderId="115" xfId="0" applyFont="1" applyBorder="1" applyAlignment="1">
      <alignment horizontal="center" vertical="center" shrinkToFit="1"/>
    </xf>
    <xf numFmtId="0" fontId="6" fillId="0" borderId="80" xfId="0" applyFont="1" applyBorder="1" applyAlignment="1">
      <alignment horizontal="center" vertical="center" shrinkToFit="1"/>
    </xf>
    <xf numFmtId="0" fontId="6" fillId="0" borderId="116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93" xfId="0" applyNumberFormat="1" applyFont="1" applyBorder="1" applyAlignment="1">
      <alignment horizontal="center" vertical="center" shrinkToFit="1"/>
    </xf>
    <xf numFmtId="49" fontId="3" fillId="0" borderId="122" xfId="0" applyNumberFormat="1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6" fillId="0" borderId="77" xfId="0" applyFont="1" applyBorder="1" applyAlignment="1">
      <alignment horizontal="center" vertical="center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124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125" xfId="0" applyFont="1" applyBorder="1" applyAlignment="1">
      <alignment horizontal="center" vertical="center" shrinkToFit="1"/>
    </xf>
    <xf numFmtId="49" fontId="9" fillId="0" borderId="117" xfId="0" applyNumberFormat="1" applyFont="1" applyBorder="1" applyAlignment="1">
      <alignment horizontal="center" vertical="center" shrinkToFit="1"/>
    </xf>
    <xf numFmtId="49" fontId="9" fillId="0" borderId="118" xfId="0" applyNumberFormat="1" applyFont="1" applyBorder="1" applyAlignment="1">
      <alignment horizontal="center" vertical="center" shrinkToFit="1"/>
    </xf>
    <xf numFmtId="0" fontId="5" fillId="0" borderId="119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2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40" xfId="0" applyFill="1" applyBorder="1" applyAlignment="1">
      <alignment horizontal="center" vertical="center" shrinkToFit="1"/>
    </xf>
    <xf numFmtId="0" fontId="0" fillId="3" borderId="99" xfId="0" applyFill="1" applyBorder="1" applyAlignment="1">
      <alignment horizontal="center" vertical="center" shrinkToFit="1"/>
    </xf>
    <xf numFmtId="0" fontId="0" fillId="3" borderId="10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95" xfId="0" applyBorder="1" applyAlignment="1">
      <alignment horizontal="center" vertical="center" wrapText="1" shrinkToFit="1"/>
    </xf>
    <xf numFmtId="0" fontId="0" fillId="0" borderId="98" xfId="0" applyBorder="1" applyAlignment="1">
      <alignment horizontal="center" vertical="center" wrapText="1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97" xfId="0" applyBorder="1" applyAlignment="1">
      <alignment horizontal="center" vertical="center" shrinkToFit="1"/>
    </xf>
    <xf numFmtId="0" fontId="0" fillId="0" borderId="95" xfId="0" applyBorder="1" applyAlignment="1">
      <alignment horizontal="center" vertical="center" shrinkToFit="1"/>
    </xf>
    <xf numFmtId="0" fontId="0" fillId="0" borderId="98" xfId="0" applyBorder="1" applyAlignment="1">
      <alignment horizontal="center" vertical="center" shrinkToFi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22</xdr:row>
      <xdr:rowOff>290514</xdr:rowOff>
    </xdr:from>
    <xdr:to>
      <xdr:col>36</xdr:col>
      <xdr:colOff>142875</xdr:colOff>
      <xdr:row>24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7</xdr:col>
      <xdr:colOff>149598</xdr:colOff>
      <xdr:row>13</xdr:row>
      <xdr:rowOff>36979</xdr:rowOff>
    </xdr:from>
    <xdr:to>
      <xdr:col>11</xdr:col>
      <xdr:colOff>29135</xdr:colOff>
      <xdr:row>15</xdr:row>
      <xdr:rowOff>170330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763245" y="4149538"/>
          <a:ext cx="551890" cy="491939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19610</xdr:colOff>
      <xdr:row>13</xdr:row>
      <xdr:rowOff>56029</xdr:rowOff>
    </xdr:from>
    <xdr:to>
      <xdr:col>12</xdr:col>
      <xdr:colOff>63873</xdr:colOff>
      <xdr:row>15</xdr:row>
      <xdr:rowOff>160805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305610" y="4168588"/>
          <a:ext cx="212351" cy="463364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44824</xdr:colOff>
      <xdr:row>13</xdr:row>
      <xdr:rowOff>119528</xdr:rowOff>
    </xdr:from>
    <xdr:to>
      <xdr:col>36</xdr:col>
      <xdr:colOff>43143</xdr:colOff>
      <xdr:row>14</xdr:row>
      <xdr:rowOff>116540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H="1" flipV="1">
          <a:off x="5939118" y="4093881"/>
          <a:ext cx="155201" cy="191247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78440</xdr:colOff>
      <xdr:row>12</xdr:row>
      <xdr:rowOff>168087</xdr:rowOff>
    </xdr:from>
    <xdr:to>
      <xdr:col>36</xdr:col>
      <xdr:colOff>43142</xdr:colOff>
      <xdr:row>14</xdr:row>
      <xdr:rowOff>116540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398558" y="4090146"/>
          <a:ext cx="132790" cy="32945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38660</xdr:colOff>
      <xdr:row>15</xdr:row>
      <xdr:rowOff>156043</xdr:rowOff>
    </xdr:from>
    <xdr:to>
      <xdr:col>20</xdr:col>
      <xdr:colOff>101973</xdr:colOff>
      <xdr:row>17</xdr:row>
      <xdr:rowOff>0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1988484" y="4627190"/>
          <a:ext cx="1912283" cy="448514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24</xdr:row>
      <xdr:rowOff>376238</xdr:rowOff>
    </xdr:from>
    <xdr:to>
      <xdr:col>18</xdr:col>
      <xdr:colOff>9528</xdr:colOff>
      <xdr:row>27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22</xdr:row>
      <xdr:rowOff>219075</xdr:rowOff>
    </xdr:from>
    <xdr:to>
      <xdr:col>15</xdr:col>
      <xdr:colOff>114300</xdr:colOff>
      <xdr:row>24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22</xdr:row>
      <xdr:rowOff>238125</xdr:rowOff>
    </xdr:from>
    <xdr:to>
      <xdr:col>12</xdr:col>
      <xdr:colOff>85725</xdr:colOff>
      <xdr:row>25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29</xdr:row>
      <xdr:rowOff>47624</xdr:rowOff>
    </xdr:from>
    <xdr:to>
      <xdr:col>38</xdr:col>
      <xdr:colOff>104775</xdr:colOff>
      <xdr:row>32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28</xdr:row>
      <xdr:rowOff>180975</xdr:rowOff>
    </xdr:from>
    <xdr:to>
      <xdr:col>23</xdr:col>
      <xdr:colOff>114300</xdr:colOff>
      <xdr:row>30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26</xdr:row>
      <xdr:rowOff>371475</xdr:rowOff>
    </xdr:from>
    <xdr:to>
      <xdr:col>33</xdr:col>
      <xdr:colOff>114303</xdr:colOff>
      <xdr:row>28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22</xdr:row>
      <xdr:rowOff>180975</xdr:rowOff>
    </xdr:from>
    <xdr:to>
      <xdr:col>23</xdr:col>
      <xdr:colOff>76200</xdr:colOff>
      <xdr:row>26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71718</xdr:colOff>
      <xdr:row>14</xdr:row>
      <xdr:rowOff>107016</xdr:rowOff>
    </xdr:from>
    <xdr:to>
      <xdr:col>40</xdr:col>
      <xdr:colOff>71718</xdr:colOff>
      <xdr:row>17</xdr:row>
      <xdr:rowOff>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047130" y="4410075"/>
          <a:ext cx="2185147" cy="75359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22</xdr:row>
      <xdr:rowOff>285750</xdr:rowOff>
    </xdr:from>
    <xdr:to>
      <xdr:col>17</xdr:col>
      <xdr:colOff>104775</xdr:colOff>
      <xdr:row>25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30</xdr:row>
      <xdr:rowOff>285750</xdr:rowOff>
    </xdr:from>
    <xdr:to>
      <xdr:col>17</xdr:col>
      <xdr:colOff>123828</xdr:colOff>
      <xdr:row>32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7</xdr:col>
      <xdr:colOff>134471</xdr:colOff>
      <xdr:row>32</xdr:row>
      <xdr:rowOff>190500</xdr:rowOff>
    </xdr:from>
    <xdr:to>
      <xdr:col>9</xdr:col>
      <xdr:colOff>38100</xdr:colOff>
      <xdr:row>35</xdr:row>
      <xdr:rowOff>224117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636059" y="8736853"/>
          <a:ext cx="217394" cy="74332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48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155575</xdr:colOff>
      <xdr:row>0</xdr:row>
      <xdr:rowOff>266700</xdr:rowOff>
    </xdr:from>
    <xdr:to>
      <xdr:col>64</xdr:col>
      <xdr:colOff>57150</xdr:colOff>
      <xdr:row>20</xdr:row>
      <xdr:rowOff>177800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064375" y="266700"/>
          <a:ext cx="3552825" cy="51181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6">
    <tabColor theme="0"/>
  </sheetPr>
  <dimension ref="A1:BI483"/>
  <sheetViews>
    <sheetView showZeros="0" view="pageBreakPreview" topLeftCell="B25" zoomScale="70" zoomScaleNormal="100" zoomScaleSheetLayoutView="70" workbookViewId="0">
      <selection activeCell="B1" sqref="B1"/>
    </sheetView>
  </sheetViews>
  <sheetFormatPr defaultColWidth="38.375" defaultRowHeight="14.2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>
      <c r="A194" s="22">
        <v>2111</v>
      </c>
      <c r="B194" s="22" t="s">
        <v>601</v>
      </c>
      <c r="C194" s="10">
        <v>2</v>
      </c>
      <c r="E194" s="10" t="s">
        <v>602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tabColor rgb="FFFF0000"/>
  </sheetPr>
  <dimension ref="A1:AQ45"/>
  <sheetViews>
    <sheetView view="pageBreakPreview" topLeftCell="A34" zoomScale="85" zoomScaleNormal="100" zoomScaleSheetLayoutView="85" workbookViewId="0">
      <selection activeCell="AB11" sqref="AB11:AE1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9.9" customHeight="1" thickBot="1">
      <c r="B1" s="191" t="s">
        <v>684</v>
      </c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  <c r="AH1" s="191"/>
      <c r="AI1" s="191"/>
      <c r="AJ1" s="191"/>
      <c r="AK1" s="191"/>
      <c r="AL1" s="191"/>
      <c r="AM1" s="191"/>
      <c r="AN1" s="191"/>
      <c r="AO1" s="191"/>
    </row>
    <row r="2" spans="1:41" s="2" customFormat="1" ht="25.15" customHeight="1" thickBot="1">
      <c r="A2" s="162" t="s">
        <v>579</v>
      </c>
      <c r="B2" s="192" t="s">
        <v>546</v>
      </c>
      <c r="C2" s="193"/>
      <c r="D2" s="193"/>
      <c r="E2" s="193"/>
      <c r="F2" s="193"/>
      <c r="G2" s="193"/>
      <c r="H2" s="193"/>
      <c r="I2" s="194"/>
      <c r="J2" s="195"/>
      <c r="K2" s="196"/>
      <c r="L2" s="197" t="s">
        <v>580</v>
      </c>
      <c r="M2" s="193"/>
      <c r="N2" s="193"/>
      <c r="O2" s="193"/>
      <c r="P2" s="193"/>
      <c r="Q2" s="193"/>
      <c r="R2" s="193"/>
      <c r="S2" s="194"/>
      <c r="T2" s="195"/>
      <c r="U2" s="195"/>
      <c r="V2" s="195"/>
      <c r="W2" s="195"/>
      <c r="X2" s="195"/>
      <c r="Y2" s="196"/>
      <c r="Z2" s="198" t="str">
        <f>IF(S2="","",VLOOKUP(S2,チーム番号!A2:E501,2,FALSE))</f>
        <v/>
      </c>
      <c r="AA2" s="199"/>
      <c r="AB2" s="199"/>
      <c r="AC2" s="199"/>
      <c r="AD2" s="199"/>
      <c r="AE2" s="199"/>
      <c r="AF2" s="200" t="s">
        <v>548</v>
      </c>
      <c r="AG2" s="200"/>
      <c r="AH2" s="200"/>
      <c r="AI2" s="200"/>
      <c r="AJ2" s="201"/>
      <c r="AK2" s="1"/>
    </row>
    <row r="3" spans="1:41" ht="13.5" customHeight="1">
      <c r="A3" s="162"/>
      <c r="B3" s="179" t="s">
        <v>582</v>
      </c>
      <c r="C3" s="180"/>
      <c r="D3" s="180"/>
      <c r="E3" s="181"/>
      <c r="F3" s="185" t="str">
        <f>IF(S2="","",VLOOKUP(S2,チーム番号!A2:E501,5,FALSE))</f>
        <v/>
      </c>
      <c r="G3" s="186"/>
      <c r="H3" s="186"/>
      <c r="I3" s="186"/>
      <c r="J3" s="186"/>
      <c r="K3" s="186"/>
      <c r="L3" s="186"/>
      <c r="M3" s="186"/>
      <c r="N3" s="186"/>
      <c r="O3" s="186"/>
      <c r="P3" s="186"/>
      <c r="Q3" s="186"/>
      <c r="R3" s="186"/>
      <c r="S3" s="186"/>
      <c r="T3" s="186"/>
      <c r="U3" s="186"/>
      <c r="V3" s="186"/>
      <c r="W3" s="186"/>
      <c r="X3" s="186"/>
      <c r="Y3" s="186"/>
      <c r="Z3" s="186"/>
      <c r="AA3" s="187"/>
      <c r="AB3" s="172" t="s">
        <v>1</v>
      </c>
      <c r="AC3" s="173"/>
      <c r="AD3" s="173"/>
      <c r="AE3" s="173"/>
      <c r="AF3" s="173"/>
      <c r="AG3" s="173"/>
      <c r="AH3" s="173"/>
      <c r="AI3" s="173"/>
      <c r="AJ3" s="173"/>
      <c r="AK3" s="174"/>
      <c r="AL3" s="174"/>
      <c r="AM3" s="174"/>
      <c r="AN3" s="174"/>
      <c r="AO3" s="175"/>
    </row>
    <row r="4" spans="1:41" ht="25.15" customHeight="1">
      <c r="A4" s="162"/>
      <c r="B4" s="182"/>
      <c r="C4" s="183"/>
      <c r="D4" s="183"/>
      <c r="E4" s="184"/>
      <c r="F4" s="188"/>
      <c r="G4" s="189"/>
      <c r="H4" s="189"/>
      <c r="I4" s="189"/>
      <c r="J4" s="189"/>
      <c r="K4" s="189"/>
      <c r="L4" s="189"/>
      <c r="M4" s="189"/>
      <c r="N4" s="189"/>
      <c r="O4" s="189"/>
      <c r="P4" s="189"/>
      <c r="Q4" s="189"/>
      <c r="R4" s="189"/>
      <c r="S4" s="189"/>
      <c r="T4" s="189"/>
      <c r="U4" s="189"/>
      <c r="V4" s="189"/>
      <c r="W4" s="189"/>
      <c r="X4" s="189"/>
      <c r="Y4" s="189"/>
      <c r="Z4" s="189"/>
      <c r="AA4" s="190"/>
      <c r="AB4" s="176"/>
      <c r="AC4" s="177"/>
      <c r="AD4" s="177"/>
      <c r="AE4" s="177"/>
      <c r="AF4" s="4" t="s">
        <v>3</v>
      </c>
      <c r="AG4" s="177"/>
      <c r="AH4" s="177"/>
      <c r="AI4" s="177"/>
      <c r="AJ4" s="177"/>
      <c r="AK4" s="4" t="s">
        <v>3</v>
      </c>
      <c r="AL4" s="177"/>
      <c r="AM4" s="177"/>
      <c r="AN4" s="177"/>
      <c r="AO4" s="178"/>
    </row>
    <row r="5" spans="1:41" ht="13.5" customHeight="1">
      <c r="A5" s="162"/>
      <c r="B5" s="141" t="s">
        <v>5</v>
      </c>
      <c r="C5" s="142"/>
      <c r="D5" s="142"/>
      <c r="E5" s="143"/>
      <c r="F5" s="147" t="s">
        <v>14</v>
      </c>
      <c r="G5" s="148"/>
      <c r="H5" s="148"/>
      <c r="I5" s="148"/>
      <c r="J5" s="148"/>
      <c r="K5" s="149"/>
      <c r="L5" s="150"/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94"/>
      <c r="AB5" s="152" t="s">
        <v>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5.15" customHeight="1" thickBot="1">
      <c r="A6" s="162"/>
      <c r="B6" s="144"/>
      <c r="C6" s="145"/>
      <c r="D6" s="145"/>
      <c r="E6" s="146"/>
      <c r="F6" s="155"/>
      <c r="G6" s="156"/>
      <c r="H6" s="24" t="s">
        <v>13</v>
      </c>
      <c r="I6" s="157"/>
      <c r="J6" s="157"/>
      <c r="K6" s="158"/>
      <c r="L6" s="151"/>
      <c r="M6" s="151"/>
      <c r="N6" s="151"/>
      <c r="O6" s="151"/>
      <c r="P6" s="151"/>
      <c r="Q6" s="151"/>
      <c r="R6" s="151"/>
      <c r="S6" s="151"/>
      <c r="T6" s="151"/>
      <c r="U6" s="151"/>
      <c r="V6" s="151"/>
      <c r="W6" s="151"/>
      <c r="X6" s="151"/>
      <c r="Y6" s="151"/>
      <c r="Z6" s="151"/>
      <c r="AA6" s="96"/>
      <c r="AB6" s="159"/>
      <c r="AC6" s="160"/>
      <c r="AD6" s="160"/>
      <c r="AE6" s="160"/>
      <c r="AF6" s="25" t="s">
        <v>3</v>
      </c>
      <c r="AG6" s="160"/>
      <c r="AH6" s="160"/>
      <c r="AI6" s="160"/>
      <c r="AJ6" s="160"/>
      <c r="AK6" s="25" t="s">
        <v>3</v>
      </c>
      <c r="AL6" s="160"/>
      <c r="AM6" s="160"/>
      <c r="AN6" s="160"/>
      <c r="AO6" s="161"/>
    </row>
    <row r="7" spans="1:41" s="2" customFormat="1" ht="25.15" customHeight="1" thickBot="1">
      <c r="A7" s="162" t="s">
        <v>587</v>
      </c>
      <c r="B7" s="163" t="s">
        <v>546</v>
      </c>
      <c r="C7" s="164"/>
      <c r="D7" s="164"/>
      <c r="E7" s="164"/>
      <c r="F7" s="164"/>
      <c r="G7" s="164"/>
      <c r="H7" s="164"/>
      <c r="I7" s="165"/>
      <c r="J7" s="166"/>
      <c r="K7" s="98"/>
      <c r="L7" s="167" t="s">
        <v>588</v>
      </c>
      <c r="M7" s="164"/>
      <c r="N7" s="164"/>
      <c r="O7" s="164"/>
      <c r="P7" s="164"/>
      <c r="Q7" s="164"/>
      <c r="R7" s="164"/>
      <c r="S7" s="165"/>
      <c r="T7" s="166"/>
      <c r="U7" s="166"/>
      <c r="V7" s="166"/>
      <c r="W7" s="166"/>
      <c r="X7" s="166"/>
      <c r="Y7" s="98"/>
      <c r="Z7" s="168" t="str">
        <f>IF(S7="","",VLOOKUP(S7,チーム番号!A2:E501,2,FALSE))</f>
        <v/>
      </c>
      <c r="AA7" s="169"/>
      <c r="AB7" s="169"/>
      <c r="AC7" s="169"/>
      <c r="AD7" s="169"/>
      <c r="AE7" s="169"/>
      <c r="AF7" s="170" t="s">
        <v>548</v>
      </c>
      <c r="AG7" s="170"/>
      <c r="AH7" s="170"/>
      <c r="AI7" s="170"/>
      <c r="AJ7" s="171"/>
      <c r="AK7" s="1"/>
    </row>
    <row r="8" spans="1:41" ht="13.5" customHeight="1">
      <c r="A8" s="162"/>
      <c r="B8" s="179" t="s">
        <v>589</v>
      </c>
      <c r="C8" s="180"/>
      <c r="D8" s="180"/>
      <c r="E8" s="181"/>
      <c r="F8" s="185" t="str">
        <f>IF(S7="","",VLOOKUP(S7,チーム番号!A2:E501,5,FALSE))</f>
        <v/>
      </c>
      <c r="G8" s="186"/>
      <c r="H8" s="186"/>
      <c r="I8" s="186"/>
      <c r="J8" s="186"/>
      <c r="K8" s="186"/>
      <c r="L8" s="186"/>
      <c r="M8" s="186"/>
      <c r="N8" s="186"/>
      <c r="O8" s="186"/>
      <c r="P8" s="186"/>
      <c r="Q8" s="186"/>
      <c r="R8" s="186"/>
      <c r="S8" s="186"/>
      <c r="T8" s="186"/>
      <c r="U8" s="186"/>
      <c r="V8" s="186"/>
      <c r="W8" s="186"/>
      <c r="X8" s="186"/>
      <c r="Y8" s="186"/>
      <c r="Z8" s="186"/>
      <c r="AA8" s="187"/>
      <c r="AB8" s="172" t="s">
        <v>1</v>
      </c>
      <c r="AC8" s="173"/>
      <c r="AD8" s="173"/>
      <c r="AE8" s="173"/>
      <c r="AF8" s="173"/>
      <c r="AG8" s="173"/>
      <c r="AH8" s="173"/>
      <c r="AI8" s="173"/>
      <c r="AJ8" s="173"/>
      <c r="AK8" s="174"/>
      <c r="AL8" s="174"/>
      <c r="AM8" s="174"/>
      <c r="AN8" s="174"/>
      <c r="AO8" s="175"/>
    </row>
    <row r="9" spans="1:41" ht="25.15" customHeight="1">
      <c r="A9" s="162"/>
      <c r="B9" s="182"/>
      <c r="C9" s="183"/>
      <c r="D9" s="183"/>
      <c r="E9" s="184"/>
      <c r="F9" s="188"/>
      <c r="G9" s="189"/>
      <c r="H9" s="189"/>
      <c r="I9" s="189"/>
      <c r="J9" s="189"/>
      <c r="K9" s="189"/>
      <c r="L9" s="189"/>
      <c r="M9" s="189"/>
      <c r="N9" s="189"/>
      <c r="O9" s="189"/>
      <c r="P9" s="189"/>
      <c r="Q9" s="189"/>
      <c r="R9" s="189"/>
      <c r="S9" s="189"/>
      <c r="T9" s="189"/>
      <c r="U9" s="189"/>
      <c r="V9" s="189"/>
      <c r="W9" s="189"/>
      <c r="X9" s="189"/>
      <c r="Y9" s="189"/>
      <c r="Z9" s="189"/>
      <c r="AA9" s="190"/>
      <c r="AB9" s="176"/>
      <c r="AC9" s="177"/>
      <c r="AD9" s="177"/>
      <c r="AE9" s="177"/>
      <c r="AF9" s="4" t="s">
        <v>3</v>
      </c>
      <c r="AG9" s="177"/>
      <c r="AH9" s="177"/>
      <c r="AI9" s="177"/>
      <c r="AJ9" s="177"/>
      <c r="AK9" s="4" t="s">
        <v>3</v>
      </c>
      <c r="AL9" s="177"/>
      <c r="AM9" s="177"/>
      <c r="AN9" s="177"/>
      <c r="AO9" s="178"/>
    </row>
    <row r="10" spans="1:41" ht="13.5" customHeight="1">
      <c r="A10" s="162"/>
      <c r="B10" s="141" t="s">
        <v>5</v>
      </c>
      <c r="C10" s="142"/>
      <c r="D10" s="142"/>
      <c r="E10" s="143"/>
      <c r="F10" s="147" t="s">
        <v>14</v>
      </c>
      <c r="G10" s="148"/>
      <c r="H10" s="148"/>
      <c r="I10" s="148"/>
      <c r="J10" s="148"/>
      <c r="K10" s="149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94"/>
      <c r="AB10" s="152" t="s">
        <v>4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5.15" customHeight="1" thickBot="1">
      <c r="A11" s="162"/>
      <c r="B11" s="144"/>
      <c r="C11" s="145"/>
      <c r="D11" s="145"/>
      <c r="E11" s="146"/>
      <c r="F11" s="155"/>
      <c r="G11" s="156"/>
      <c r="H11" s="24" t="s">
        <v>13</v>
      </c>
      <c r="I11" s="157"/>
      <c r="J11" s="157"/>
      <c r="K11" s="158"/>
      <c r="L11" s="151"/>
      <c r="M11" s="151"/>
      <c r="N11" s="151"/>
      <c r="O11" s="151"/>
      <c r="P11" s="151"/>
      <c r="Q11" s="151"/>
      <c r="R11" s="151"/>
      <c r="S11" s="151"/>
      <c r="T11" s="151"/>
      <c r="U11" s="151"/>
      <c r="V11" s="151"/>
      <c r="W11" s="151"/>
      <c r="X11" s="151"/>
      <c r="Y11" s="151"/>
      <c r="Z11" s="151"/>
      <c r="AA11" s="96"/>
      <c r="AB11" s="159"/>
      <c r="AC11" s="160"/>
      <c r="AD11" s="160"/>
      <c r="AE11" s="160"/>
      <c r="AF11" s="25" t="s">
        <v>3</v>
      </c>
      <c r="AG11" s="160"/>
      <c r="AH11" s="160"/>
      <c r="AI11" s="160"/>
      <c r="AJ11" s="160"/>
      <c r="AK11" s="25" t="s">
        <v>3</v>
      </c>
      <c r="AL11" s="160"/>
      <c r="AM11" s="160"/>
      <c r="AN11" s="160"/>
      <c r="AO11" s="161"/>
    </row>
    <row r="12" spans="1:41" ht="13.5" customHeight="1">
      <c r="B12" s="202" t="s">
        <v>0</v>
      </c>
      <c r="C12" s="203"/>
      <c r="D12" s="203"/>
      <c r="E12" s="204"/>
      <c r="F12" s="205"/>
      <c r="G12" s="206"/>
      <c r="H12" s="206"/>
      <c r="I12" s="206"/>
      <c r="J12" s="206"/>
      <c r="K12" s="206"/>
      <c r="L12" s="206"/>
      <c r="M12" s="206"/>
      <c r="N12" s="206"/>
      <c r="O12" s="207"/>
      <c r="P12" s="208" t="s">
        <v>545</v>
      </c>
      <c r="Q12" s="209"/>
      <c r="R12" s="209"/>
      <c r="S12" s="209"/>
      <c r="T12" s="209"/>
      <c r="U12" s="210"/>
      <c r="V12" s="202" t="s">
        <v>0</v>
      </c>
      <c r="W12" s="203"/>
      <c r="X12" s="203"/>
      <c r="Y12" s="204"/>
      <c r="Z12" s="205"/>
      <c r="AA12" s="206"/>
      <c r="AB12" s="206"/>
      <c r="AC12" s="206"/>
      <c r="AD12" s="206"/>
      <c r="AE12" s="206"/>
      <c r="AF12" s="206"/>
      <c r="AG12" s="206"/>
      <c r="AH12" s="206"/>
      <c r="AI12" s="207"/>
      <c r="AJ12" s="208" t="s">
        <v>545</v>
      </c>
      <c r="AK12" s="209"/>
      <c r="AL12" s="209"/>
      <c r="AM12" s="209"/>
      <c r="AN12" s="209"/>
      <c r="AO12" s="210"/>
    </row>
    <row r="13" spans="1:41" ht="15" customHeight="1">
      <c r="B13" s="211" t="s">
        <v>6</v>
      </c>
      <c r="C13" s="212"/>
      <c r="D13" s="212"/>
      <c r="E13" s="213"/>
      <c r="F13" s="214"/>
      <c r="G13" s="215"/>
      <c r="H13" s="215"/>
      <c r="I13" s="215"/>
      <c r="J13" s="216"/>
      <c r="K13" s="215"/>
      <c r="L13" s="215"/>
      <c r="M13" s="215"/>
      <c r="N13" s="215"/>
      <c r="O13" s="218"/>
      <c r="P13" s="52" t="s">
        <v>544</v>
      </c>
      <c r="Q13" s="219" t="s">
        <v>677</v>
      </c>
      <c r="R13" s="219"/>
      <c r="S13" s="219"/>
      <c r="T13" s="219"/>
      <c r="U13" s="220"/>
      <c r="V13" s="211" t="s">
        <v>7</v>
      </c>
      <c r="W13" s="212"/>
      <c r="X13" s="212"/>
      <c r="Y13" s="213"/>
      <c r="Z13" s="214"/>
      <c r="AA13" s="215"/>
      <c r="AB13" s="215"/>
      <c r="AC13" s="215"/>
      <c r="AD13" s="216"/>
      <c r="AE13" s="215"/>
      <c r="AF13" s="215"/>
      <c r="AG13" s="215"/>
      <c r="AH13" s="215"/>
      <c r="AI13" s="218"/>
      <c r="AJ13" s="53" t="s">
        <v>544</v>
      </c>
      <c r="AK13" s="219" t="s">
        <v>679</v>
      </c>
      <c r="AL13" s="219"/>
      <c r="AM13" s="219"/>
      <c r="AN13" s="219"/>
      <c r="AO13" s="220"/>
    </row>
    <row r="14" spans="1:41" ht="15" customHeight="1" thickBot="1">
      <c r="B14" s="144"/>
      <c r="C14" s="145"/>
      <c r="D14" s="145"/>
      <c r="E14" s="146"/>
      <c r="F14" s="95"/>
      <c r="G14" s="151"/>
      <c r="H14" s="151"/>
      <c r="I14" s="151"/>
      <c r="J14" s="217"/>
      <c r="K14" s="151"/>
      <c r="L14" s="151"/>
      <c r="M14" s="151"/>
      <c r="N14" s="151"/>
      <c r="O14" s="96"/>
      <c r="P14" s="55"/>
      <c r="Q14" s="221" t="s">
        <v>678</v>
      </c>
      <c r="R14" s="221"/>
      <c r="S14" s="221"/>
      <c r="T14" s="221"/>
      <c r="U14" s="222"/>
      <c r="V14" s="144"/>
      <c r="W14" s="145"/>
      <c r="X14" s="145"/>
      <c r="Y14" s="146"/>
      <c r="Z14" s="95"/>
      <c r="AA14" s="151"/>
      <c r="AB14" s="151"/>
      <c r="AC14" s="151"/>
      <c r="AD14" s="217"/>
      <c r="AE14" s="151"/>
      <c r="AF14" s="151"/>
      <c r="AG14" s="151"/>
      <c r="AH14" s="151"/>
      <c r="AI14" s="96"/>
      <c r="AJ14" s="50"/>
      <c r="AK14" s="221" t="s">
        <v>680</v>
      </c>
      <c r="AL14" s="221"/>
      <c r="AM14" s="221"/>
      <c r="AN14" s="221"/>
      <c r="AO14" s="222"/>
    </row>
    <row r="15" spans="1:41" ht="13.5" customHeight="1">
      <c r="B15" s="202" t="s">
        <v>0</v>
      </c>
      <c r="C15" s="203"/>
      <c r="D15" s="203"/>
      <c r="E15" s="204"/>
      <c r="F15" s="205"/>
      <c r="G15" s="206"/>
      <c r="H15" s="206"/>
      <c r="I15" s="206"/>
      <c r="J15" s="206"/>
      <c r="K15" s="206"/>
      <c r="L15" s="206"/>
      <c r="M15" s="206"/>
      <c r="N15" s="206"/>
      <c r="O15" s="207"/>
      <c r="P15" s="208" t="s">
        <v>545</v>
      </c>
      <c r="Q15" s="209"/>
      <c r="R15" s="209"/>
      <c r="S15" s="209"/>
      <c r="T15" s="209"/>
      <c r="U15" s="210"/>
      <c r="V15" s="202" t="s">
        <v>0</v>
      </c>
      <c r="W15" s="203"/>
      <c r="X15" s="203"/>
      <c r="Y15" s="204"/>
      <c r="Z15" s="205"/>
      <c r="AA15" s="206"/>
      <c r="AB15" s="206"/>
      <c r="AC15" s="206"/>
      <c r="AD15" s="206"/>
      <c r="AE15" s="206"/>
      <c r="AF15" s="206"/>
      <c r="AG15" s="206"/>
      <c r="AH15" s="206"/>
      <c r="AI15" s="223"/>
      <c r="AJ15" s="224" t="s">
        <v>675</v>
      </c>
      <c r="AK15" s="224"/>
      <c r="AL15" s="224"/>
      <c r="AM15" s="224"/>
      <c r="AN15" s="224"/>
      <c r="AO15" s="225"/>
    </row>
    <row r="16" spans="1:41" ht="15" customHeight="1">
      <c r="B16" s="211" t="s">
        <v>683</v>
      </c>
      <c r="C16" s="212"/>
      <c r="D16" s="212"/>
      <c r="E16" s="212"/>
      <c r="F16" s="214"/>
      <c r="G16" s="215"/>
      <c r="H16" s="215"/>
      <c r="I16" s="215"/>
      <c r="J16" s="216"/>
      <c r="K16" s="215"/>
      <c r="L16" s="215"/>
      <c r="M16" s="215"/>
      <c r="N16" s="215"/>
      <c r="O16" s="218"/>
      <c r="P16" s="52" t="s">
        <v>544</v>
      </c>
      <c r="Q16" s="219" t="s">
        <v>681</v>
      </c>
      <c r="R16" s="219"/>
      <c r="S16" s="219"/>
      <c r="T16" s="219"/>
      <c r="U16" s="220"/>
      <c r="V16" s="211" t="s">
        <v>9</v>
      </c>
      <c r="W16" s="212"/>
      <c r="X16" s="212"/>
      <c r="Y16" s="212"/>
      <c r="Z16" s="214"/>
      <c r="AA16" s="215"/>
      <c r="AB16" s="215"/>
      <c r="AC16" s="215"/>
      <c r="AD16" s="216"/>
      <c r="AE16" s="215"/>
      <c r="AF16" s="215"/>
      <c r="AG16" s="215"/>
      <c r="AH16" s="215"/>
      <c r="AI16" s="226"/>
      <c r="AJ16" s="228"/>
      <c r="AK16" s="228"/>
      <c r="AL16" s="228"/>
      <c r="AM16" s="228"/>
      <c r="AN16" s="228"/>
      <c r="AO16" s="229"/>
    </row>
    <row r="17" spans="2:41" ht="15" customHeight="1" thickBot="1">
      <c r="B17" s="144"/>
      <c r="C17" s="145"/>
      <c r="D17" s="145"/>
      <c r="E17" s="145"/>
      <c r="F17" s="95"/>
      <c r="G17" s="151"/>
      <c r="H17" s="151"/>
      <c r="I17" s="151"/>
      <c r="J17" s="217"/>
      <c r="K17" s="151"/>
      <c r="L17" s="151"/>
      <c r="M17" s="151"/>
      <c r="N17" s="151"/>
      <c r="O17" s="96"/>
      <c r="P17" s="54"/>
      <c r="Q17" s="221" t="s">
        <v>677</v>
      </c>
      <c r="R17" s="221"/>
      <c r="S17" s="221"/>
      <c r="T17" s="221"/>
      <c r="U17" s="222"/>
      <c r="V17" s="144"/>
      <c r="W17" s="145"/>
      <c r="X17" s="145"/>
      <c r="Y17" s="145"/>
      <c r="Z17" s="95"/>
      <c r="AA17" s="151"/>
      <c r="AB17" s="151"/>
      <c r="AC17" s="151"/>
      <c r="AD17" s="217"/>
      <c r="AE17" s="151"/>
      <c r="AF17" s="151"/>
      <c r="AG17" s="151"/>
      <c r="AH17" s="151"/>
      <c r="AI17" s="227"/>
      <c r="AJ17" s="230"/>
      <c r="AK17" s="230"/>
      <c r="AL17" s="230"/>
      <c r="AM17" s="230"/>
      <c r="AN17" s="230"/>
      <c r="AO17" s="231"/>
    </row>
    <row r="18" spans="2:41" ht="7.5" customHeight="1"/>
    <row r="19" spans="2:41" ht="18" customHeight="1" thickBot="1">
      <c r="B19" s="59" t="s">
        <v>10</v>
      </c>
      <c r="C19" s="59"/>
      <c r="D19" s="59"/>
      <c r="E19" s="59"/>
      <c r="F19" s="59"/>
      <c r="G19" s="59"/>
      <c r="H19" s="128" t="s">
        <v>577</v>
      </c>
      <c r="I19" s="128"/>
      <c r="J19" s="128"/>
      <c r="K19" s="128"/>
      <c r="L19" s="128"/>
      <c r="M19" s="128"/>
      <c r="N19" s="128"/>
      <c r="O19" s="128"/>
      <c r="P19" s="128"/>
      <c r="Q19" s="128"/>
      <c r="R19" s="128"/>
      <c r="S19" s="128"/>
      <c r="T19" s="128"/>
      <c r="U19" s="128"/>
      <c r="V19" s="128"/>
      <c r="W19" s="128"/>
      <c r="X19" s="128"/>
      <c r="Y19" s="128"/>
      <c r="Z19" s="128"/>
      <c r="AA19" s="128"/>
      <c r="AB19" s="128"/>
      <c r="AC19" s="128"/>
      <c r="AD19" s="128"/>
      <c r="AE19" s="128"/>
      <c r="AF19" s="128"/>
      <c r="AG19" s="128"/>
      <c r="AH19" s="128"/>
      <c r="AI19" s="128"/>
      <c r="AJ19" s="128"/>
      <c r="AK19" s="128"/>
      <c r="AL19" s="128"/>
      <c r="AM19" s="128"/>
    </row>
    <row r="20" spans="2:41" ht="13.5" customHeight="1">
      <c r="B20" s="129" t="s">
        <v>11</v>
      </c>
      <c r="C20" s="130"/>
      <c r="D20" s="133" t="s">
        <v>12</v>
      </c>
      <c r="E20" s="133"/>
      <c r="F20" s="135" t="s">
        <v>0</v>
      </c>
      <c r="G20" s="136"/>
      <c r="H20" s="136"/>
      <c r="I20" s="136"/>
      <c r="J20" s="136"/>
      <c r="K20" s="136" t="s">
        <v>0</v>
      </c>
      <c r="L20" s="136"/>
      <c r="M20" s="136"/>
      <c r="N20" s="136"/>
      <c r="O20" s="137"/>
      <c r="P20" s="123" t="s">
        <v>576</v>
      </c>
      <c r="Q20" s="124"/>
      <c r="R20" s="123" t="s">
        <v>15</v>
      </c>
      <c r="S20" s="124"/>
      <c r="T20" s="123" t="s">
        <v>16</v>
      </c>
      <c r="U20" s="126"/>
      <c r="V20" s="129" t="s">
        <v>11</v>
      </c>
      <c r="W20" s="130"/>
      <c r="X20" s="133" t="s">
        <v>12</v>
      </c>
      <c r="Y20" s="133"/>
      <c r="Z20" s="135" t="s">
        <v>0</v>
      </c>
      <c r="AA20" s="136"/>
      <c r="AB20" s="136"/>
      <c r="AC20" s="136"/>
      <c r="AD20" s="136"/>
      <c r="AE20" s="136" t="s">
        <v>0</v>
      </c>
      <c r="AF20" s="136"/>
      <c r="AG20" s="136"/>
      <c r="AH20" s="136"/>
      <c r="AI20" s="137"/>
      <c r="AJ20" s="123" t="s">
        <v>576</v>
      </c>
      <c r="AK20" s="124"/>
      <c r="AL20" s="123" t="s">
        <v>15</v>
      </c>
      <c r="AM20" s="124"/>
      <c r="AN20" s="123" t="s">
        <v>16</v>
      </c>
      <c r="AO20" s="126"/>
    </row>
    <row r="21" spans="2:41" ht="30" customHeight="1" thickBot="1">
      <c r="B21" s="131"/>
      <c r="C21" s="132"/>
      <c r="D21" s="134"/>
      <c r="E21" s="134"/>
      <c r="F21" s="138" t="s">
        <v>542</v>
      </c>
      <c r="G21" s="139"/>
      <c r="H21" s="139"/>
      <c r="I21" s="139"/>
      <c r="J21" s="139"/>
      <c r="K21" s="139" t="s">
        <v>543</v>
      </c>
      <c r="L21" s="139"/>
      <c r="M21" s="139"/>
      <c r="N21" s="139"/>
      <c r="O21" s="140"/>
      <c r="P21" s="125"/>
      <c r="Q21" s="125"/>
      <c r="R21" s="125"/>
      <c r="S21" s="125"/>
      <c r="T21" s="125"/>
      <c r="U21" s="127"/>
      <c r="V21" s="131"/>
      <c r="W21" s="132"/>
      <c r="X21" s="134"/>
      <c r="Y21" s="134"/>
      <c r="Z21" s="138" t="s">
        <v>542</v>
      </c>
      <c r="AA21" s="139"/>
      <c r="AB21" s="139"/>
      <c r="AC21" s="139"/>
      <c r="AD21" s="139"/>
      <c r="AE21" s="139" t="s">
        <v>543</v>
      </c>
      <c r="AF21" s="139"/>
      <c r="AG21" s="139"/>
      <c r="AH21" s="139"/>
      <c r="AI21" s="140"/>
      <c r="AJ21" s="125"/>
      <c r="AK21" s="125"/>
      <c r="AL21" s="125"/>
      <c r="AM21" s="125"/>
      <c r="AN21" s="125"/>
      <c r="AO21" s="127"/>
    </row>
    <row r="22" spans="2:41" ht="13.5" customHeight="1" thickTop="1">
      <c r="B22" s="116">
        <v>1</v>
      </c>
      <c r="C22" s="117"/>
      <c r="D22" s="118"/>
      <c r="E22" s="118"/>
      <c r="F22" s="120"/>
      <c r="G22" s="121"/>
      <c r="H22" s="121"/>
      <c r="I22" s="121"/>
      <c r="J22" s="121"/>
      <c r="K22" s="121"/>
      <c r="L22" s="121"/>
      <c r="M22" s="121"/>
      <c r="N22" s="121"/>
      <c r="O22" s="122"/>
      <c r="P22" s="118"/>
      <c r="Q22" s="118"/>
      <c r="R22" s="109"/>
      <c r="S22" s="110"/>
      <c r="T22" s="109" t="s">
        <v>544</v>
      </c>
      <c r="U22" s="111"/>
      <c r="V22" s="116">
        <v>7</v>
      </c>
      <c r="W22" s="117"/>
      <c r="X22" s="118"/>
      <c r="Y22" s="118"/>
      <c r="Z22" s="120"/>
      <c r="AA22" s="121"/>
      <c r="AB22" s="121"/>
      <c r="AC22" s="121"/>
      <c r="AD22" s="121"/>
      <c r="AE22" s="121"/>
      <c r="AF22" s="121"/>
      <c r="AG22" s="121"/>
      <c r="AH22" s="121"/>
      <c r="AI22" s="122"/>
      <c r="AJ22" s="118"/>
      <c r="AK22" s="118"/>
      <c r="AL22" s="109"/>
      <c r="AM22" s="110"/>
      <c r="AN22" s="109" t="s">
        <v>596</v>
      </c>
      <c r="AO22" s="111"/>
    </row>
    <row r="23" spans="2:41" ht="30" customHeight="1">
      <c r="B23" s="99"/>
      <c r="C23" s="100"/>
      <c r="D23" s="119"/>
      <c r="E23" s="119"/>
      <c r="F23" s="113"/>
      <c r="G23" s="114"/>
      <c r="H23" s="114"/>
      <c r="I23" s="114"/>
      <c r="J23" s="114"/>
      <c r="K23" s="114"/>
      <c r="L23" s="114"/>
      <c r="M23" s="114"/>
      <c r="N23" s="114"/>
      <c r="O23" s="115"/>
      <c r="P23" s="119"/>
      <c r="Q23" s="119"/>
      <c r="R23" s="97"/>
      <c r="S23" s="98"/>
      <c r="T23" s="97"/>
      <c r="U23" s="112"/>
      <c r="V23" s="99"/>
      <c r="W23" s="100"/>
      <c r="X23" s="119"/>
      <c r="Y23" s="119"/>
      <c r="Z23" s="113"/>
      <c r="AA23" s="114"/>
      <c r="AB23" s="114"/>
      <c r="AC23" s="114"/>
      <c r="AD23" s="114"/>
      <c r="AE23" s="114"/>
      <c r="AF23" s="114"/>
      <c r="AG23" s="114"/>
      <c r="AH23" s="114"/>
      <c r="AI23" s="115"/>
      <c r="AJ23" s="119"/>
      <c r="AK23" s="119"/>
      <c r="AL23" s="97"/>
      <c r="AM23" s="98"/>
      <c r="AN23" s="97"/>
      <c r="AO23" s="112"/>
    </row>
    <row r="24" spans="2:41" ht="13.5" customHeight="1">
      <c r="B24" s="89">
        <v>2</v>
      </c>
      <c r="C24" s="90"/>
      <c r="D24" s="77"/>
      <c r="E24" s="77"/>
      <c r="F24" s="86"/>
      <c r="G24" s="87"/>
      <c r="H24" s="87"/>
      <c r="I24" s="87"/>
      <c r="J24" s="87"/>
      <c r="K24" s="87"/>
      <c r="L24" s="87"/>
      <c r="M24" s="87"/>
      <c r="N24" s="87"/>
      <c r="O24" s="88"/>
      <c r="P24" s="77"/>
      <c r="Q24" s="77"/>
      <c r="R24" s="93"/>
      <c r="S24" s="94"/>
      <c r="T24" s="73" t="s">
        <v>544</v>
      </c>
      <c r="U24" s="74"/>
      <c r="V24" s="89">
        <v>8</v>
      </c>
      <c r="W24" s="90"/>
      <c r="X24" s="77"/>
      <c r="Y24" s="77"/>
      <c r="Z24" s="86"/>
      <c r="AA24" s="87"/>
      <c r="AB24" s="87"/>
      <c r="AC24" s="87"/>
      <c r="AD24" s="87"/>
      <c r="AE24" s="87"/>
      <c r="AF24" s="87"/>
      <c r="AG24" s="87"/>
      <c r="AH24" s="87"/>
      <c r="AI24" s="88"/>
      <c r="AJ24" s="77"/>
      <c r="AK24" s="77"/>
      <c r="AL24" s="93"/>
      <c r="AM24" s="94"/>
      <c r="AN24" s="73" t="s">
        <v>544</v>
      </c>
      <c r="AO24" s="74"/>
    </row>
    <row r="25" spans="2:41" ht="30" customHeight="1">
      <c r="B25" s="107"/>
      <c r="C25" s="108"/>
      <c r="D25" s="101"/>
      <c r="E25" s="101"/>
      <c r="F25" s="104"/>
      <c r="G25" s="105"/>
      <c r="H25" s="105"/>
      <c r="I25" s="105"/>
      <c r="J25" s="105"/>
      <c r="K25" s="105"/>
      <c r="L25" s="105"/>
      <c r="M25" s="105"/>
      <c r="N25" s="105"/>
      <c r="O25" s="106"/>
      <c r="P25" s="101"/>
      <c r="Q25" s="101"/>
      <c r="R25" s="97"/>
      <c r="S25" s="98"/>
      <c r="T25" s="102"/>
      <c r="U25" s="103"/>
      <c r="V25" s="107"/>
      <c r="W25" s="108"/>
      <c r="X25" s="101"/>
      <c r="Y25" s="101"/>
      <c r="Z25" s="104"/>
      <c r="AA25" s="105"/>
      <c r="AB25" s="105"/>
      <c r="AC25" s="105"/>
      <c r="AD25" s="105"/>
      <c r="AE25" s="105"/>
      <c r="AF25" s="105"/>
      <c r="AG25" s="105"/>
      <c r="AH25" s="105"/>
      <c r="AI25" s="106"/>
      <c r="AJ25" s="101"/>
      <c r="AK25" s="101"/>
      <c r="AL25" s="97"/>
      <c r="AM25" s="98"/>
      <c r="AN25" s="102"/>
      <c r="AO25" s="103"/>
    </row>
    <row r="26" spans="2:41" ht="13.5" customHeight="1">
      <c r="B26" s="99">
        <v>3</v>
      </c>
      <c r="C26" s="100"/>
      <c r="D26" s="77"/>
      <c r="E26" s="77"/>
      <c r="F26" s="86"/>
      <c r="G26" s="87"/>
      <c r="H26" s="87"/>
      <c r="I26" s="87"/>
      <c r="J26" s="87"/>
      <c r="K26" s="87"/>
      <c r="L26" s="87"/>
      <c r="M26" s="87"/>
      <c r="N26" s="87"/>
      <c r="O26" s="88"/>
      <c r="P26" s="77"/>
      <c r="Q26" s="77"/>
      <c r="R26" s="93"/>
      <c r="S26" s="94"/>
      <c r="T26" s="73" t="s">
        <v>544</v>
      </c>
      <c r="U26" s="74"/>
      <c r="V26" s="99">
        <v>9</v>
      </c>
      <c r="W26" s="100"/>
      <c r="X26" s="77"/>
      <c r="Y26" s="77"/>
      <c r="Z26" s="86"/>
      <c r="AA26" s="87"/>
      <c r="AB26" s="87"/>
      <c r="AC26" s="87"/>
      <c r="AD26" s="87"/>
      <c r="AE26" s="87"/>
      <c r="AF26" s="87"/>
      <c r="AG26" s="87"/>
      <c r="AH26" s="87"/>
      <c r="AI26" s="88"/>
      <c r="AJ26" s="77"/>
      <c r="AK26" s="77"/>
      <c r="AL26" s="93"/>
      <c r="AM26" s="94"/>
      <c r="AN26" s="73" t="s">
        <v>544</v>
      </c>
      <c r="AO26" s="74"/>
    </row>
    <row r="27" spans="2:41" ht="30" customHeight="1">
      <c r="B27" s="99"/>
      <c r="C27" s="100"/>
      <c r="D27" s="101"/>
      <c r="E27" s="101"/>
      <c r="F27" s="104"/>
      <c r="G27" s="105"/>
      <c r="H27" s="105"/>
      <c r="I27" s="105"/>
      <c r="J27" s="105"/>
      <c r="K27" s="105"/>
      <c r="L27" s="105"/>
      <c r="M27" s="105"/>
      <c r="N27" s="105"/>
      <c r="O27" s="106"/>
      <c r="P27" s="101"/>
      <c r="Q27" s="101"/>
      <c r="R27" s="97"/>
      <c r="S27" s="98"/>
      <c r="T27" s="102"/>
      <c r="U27" s="103"/>
      <c r="V27" s="99"/>
      <c r="W27" s="100"/>
      <c r="X27" s="101"/>
      <c r="Y27" s="101"/>
      <c r="Z27" s="104"/>
      <c r="AA27" s="105"/>
      <c r="AB27" s="105"/>
      <c r="AC27" s="105"/>
      <c r="AD27" s="105"/>
      <c r="AE27" s="105"/>
      <c r="AF27" s="105"/>
      <c r="AG27" s="105"/>
      <c r="AH27" s="105"/>
      <c r="AI27" s="106"/>
      <c r="AJ27" s="101"/>
      <c r="AK27" s="101"/>
      <c r="AL27" s="97"/>
      <c r="AM27" s="98"/>
      <c r="AN27" s="102"/>
      <c r="AO27" s="103"/>
    </row>
    <row r="28" spans="2:41" ht="13.5" customHeight="1">
      <c r="B28" s="89">
        <v>4</v>
      </c>
      <c r="C28" s="90"/>
      <c r="D28" s="77"/>
      <c r="E28" s="77"/>
      <c r="F28" s="86"/>
      <c r="G28" s="87"/>
      <c r="H28" s="87"/>
      <c r="I28" s="87"/>
      <c r="J28" s="87"/>
      <c r="K28" s="87"/>
      <c r="L28" s="87"/>
      <c r="M28" s="87"/>
      <c r="N28" s="87"/>
      <c r="O28" s="88"/>
      <c r="P28" s="77"/>
      <c r="Q28" s="77"/>
      <c r="R28" s="93"/>
      <c r="S28" s="94"/>
      <c r="T28" s="73" t="s">
        <v>544</v>
      </c>
      <c r="U28" s="74"/>
      <c r="V28" s="89">
        <v>10</v>
      </c>
      <c r="W28" s="90"/>
      <c r="X28" s="77"/>
      <c r="Y28" s="77"/>
      <c r="Z28" s="86"/>
      <c r="AA28" s="87"/>
      <c r="AB28" s="87"/>
      <c r="AC28" s="87"/>
      <c r="AD28" s="87"/>
      <c r="AE28" s="87"/>
      <c r="AF28" s="87"/>
      <c r="AG28" s="87"/>
      <c r="AH28" s="87"/>
      <c r="AI28" s="88"/>
      <c r="AJ28" s="77"/>
      <c r="AK28" s="77"/>
      <c r="AL28" s="93"/>
      <c r="AM28" s="94"/>
      <c r="AN28" s="73" t="s">
        <v>544</v>
      </c>
      <c r="AO28" s="74"/>
    </row>
    <row r="29" spans="2:41" ht="30" customHeight="1">
      <c r="B29" s="107"/>
      <c r="C29" s="108"/>
      <c r="D29" s="101"/>
      <c r="E29" s="101"/>
      <c r="F29" s="104"/>
      <c r="G29" s="105"/>
      <c r="H29" s="105"/>
      <c r="I29" s="105"/>
      <c r="J29" s="105"/>
      <c r="K29" s="105"/>
      <c r="L29" s="105"/>
      <c r="M29" s="105"/>
      <c r="N29" s="105"/>
      <c r="O29" s="106"/>
      <c r="P29" s="101"/>
      <c r="Q29" s="101"/>
      <c r="R29" s="97"/>
      <c r="S29" s="98"/>
      <c r="T29" s="102"/>
      <c r="U29" s="103"/>
      <c r="V29" s="107"/>
      <c r="W29" s="108"/>
      <c r="X29" s="101"/>
      <c r="Y29" s="101"/>
      <c r="Z29" s="104"/>
      <c r="AA29" s="105"/>
      <c r="AB29" s="105"/>
      <c r="AC29" s="105"/>
      <c r="AD29" s="105"/>
      <c r="AE29" s="105"/>
      <c r="AF29" s="105"/>
      <c r="AG29" s="105"/>
      <c r="AH29" s="105"/>
      <c r="AI29" s="106"/>
      <c r="AJ29" s="101"/>
      <c r="AK29" s="101"/>
      <c r="AL29" s="97"/>
      <c r="AM29" s="98"/>
      <c r="AN29" s="102"/>
      <c r="AO29" s="103"/>
    </row>
    <row r="30" spans="2:41" ht="13.5" customHeight="1">
      <c r="B30" s="99">
        <v>5</v>
      </c>
      <c r="C30" s="100"/>
      <c r="D30" s="77"/>
      <c r="E30" s="77"/>
      <c r="F30" s="86"/>
      <c r="G30" s="87"/>
      <c r="H30" s="87"/>
      <c r="I30" s="87"/>
      <c r="J30" s="87"/>
      <c r="K30" s="87"/>
      <c r="L30" s="87"/>
      <c r="M30" s="87"/>
      <c r="N30" s="87"/>
      <c r="O30" s="88"/>
      <c r="P30" s="77"/>
      <c r="Q30" s="77"/>
      <c r="R30" s="93"/>
      <c r="S30" s="94"/>
      <c r="T30" s="73" t="s">
        <v>544</v>
      </c>
      <c r="U30" s="74"/>
      <c r="V30" s="82">
        <v>11</v>
      </c>
      <c r="W30" s="83"/>
      <c r="X30" s="77"/>
      <c r="Y30" s="77"/>
      <c r="Z30" s="86"/>
      <c r="AA30" s="87"/>
      <c r="AB30" s="87"/>
      <c r="AC30" s="87"/>
      <c r="AD30" s="87"/>
      <c r="AE30" s="87"/>
      <c r="AF30" s="87"/>
      <c r="AG30" s="87"/>
      <c r="AH30" s="87"/>
      <c r="AI30" s="88"/>
      <c r="AJ30" s="77"/>
      <c r="AK30" s="77"/>
      <c r="AL30" s="93"/>
      <c r="AM30" s="94"/>
      <c r="AN30" s="73" t="s">
        <v>544</v>
      </c>
      <c r="AO30" s="74"/>
    </row>
    <row r="31" spans="2:41" ht="30" customHeight="1">
      <c r="B31" s="99"/>
      <c r="C31" s="100"/>
      <c r="D31" s="101"/>
      <c r="E31" s="101"/>
      <c r="F31" s="104"/>
      <c r="G31" s="105"/>
      <c r="H31" s="105"/>
      <c r="I31" s="105"/>
      <c r="J31" s="105"/>
      <c r="K31" s="105"/>
      <c r="L31" s="105"/>
      <c r="M31" s="105"/>
      <c r="N31" s="105"/>
      <c r="O31" s="106"/>
      <c r="P31" s="101"/>
      <c r="Q31" s="101"/>
      <c r="R31" s="97"/>
      <c r="S31" s="98"/>
      <c r="T31" s="102"/>
      <c r="U31" s="103"/>
      <c r="V31" s="82"/>
      <c r="W31" s="83"/>
      <c r="X31" s="101"/>
      <c r="Y31" s="101"/>
      <c r="Z31" s="104"/>
      <c r="AA31" s="105"/>
      <c r="AB31" s="105"/>
      <c r="AC31" s="105"/>
      <c r="AD31" s="105"/>
      <c r="AE31" s="105"/>
      <c r="AF31" s="105"/>
      <c r="AG31" s="105"/>
      <c r="AH31" s="105"/>
      <c r="AI31" s="106"/>
      <c r="AJ31" s="101"/>
      <c r="AK31" s="101"/>
      <c r="AL31" s="97"/>
      <c r="AM31" s="98"/>
      <c r="AN31" s="102"/>
      <c r="AO31" s="103"/>
    </row>
    <row r="32" spans="2:41" ht="13.5" customHeight="1">
      <c r="B32" s="89">
        <v>6</v>
      </c>
      <c r="C32" s="90"/>
      <c r="D32" s="77"/>
      <c r="E32" s="77"/>
      <c r="F32" s="86"/>
      <c r="G32" s="87"/>
      <c r="H32" s="87"/>
      <c r="I32" s="87"/>
      <c r="J32" s="87"/>
      <c r="K32" s="87"/>
      <c r="L32" s="87"/>
      <c r="M32" s="87"/>
      <c r="N32" s="87"/>
      <c r="O32" s="88"/>
      <c r="P32" s="77"/>
      <c r="Q32" s="77"/>
      <c r="R32" s="93"/>
      <c r="S32" s="94"/>
      <c r="T32" s="73" t="s">
        <v>544</v>
      </c>
      <c r="U32" s="74"/>
      <c r="V32" s="82">
        <v>12</v>
      </c>
      <c r="W32" s="83"/>
      <c r="X32" s="77"/>
      <c r="Y32" s="77"/>
      <c r="Z32" s="86"/>
      <c r="AA32" s="87"/>
      <c r="AB32" s="87"/>
      <c r="AC32" s="87"/>
      <c r="AD32" s="87"/>
      <c r="AE32" s="87"/>
      <c r="AF32" s="87"/>
      <c r="AG32" s="87"/>
      <c r="AH32" s="87"/>
      <c r="AI32" s="88"/>
      <c r="AJ32" s="77"/>
      <c r="AK32" s="77"/>
      <c r="AL32" s="93"/>
      <c r="AM32" s="94"/>
      <c r="AN32" s="73" t="s">
        <v>544</v>
      </c>
      <c r="AO32" s="74"/>
    </row>
    <row r="33" spans="1:43" ht="30" customHeight="1" thickBot="1">
      <c r="B33" s="91"/>
      <c r="C33" s="92"/>
      <c r="D33" s="78"/>
      <c r="E33" s="78"/>
      <c r="F33" s="79"/>
      <c r="G33" s="80"/>
      <c r="H33" s="80"/>
      <c r="I33" s="80"/>
      <c r="J33" s="80"/>
      <c r="K33" s="80"/>
      <c r="L33" s="80"/>
      <c r="M33" s="80"/>
      <c r="N33" s="80"/>
      <c r="O33" s="81"/>
      <c r="P33" s="78"/>
      <c r="Q33" s="78"/>
      <c r="R33" s="95"/>
      <c r="S33" s="96"/>
      <c r="T33" s="75"/>
      <c r="U33" s="76"/>
      <c r="V33" s="84"/>
      <c r="W33" s="85"/>
      <c r="X33" s="78"/>
      <c r="Y33" s="78"/>
      <c r="Z33" s="79"/>
      <c r="AA33" s="80"/>
      <c r="AB33" s="80"/>
      <c r="AC33" s="80"/>
      <c r="AD33" s="80"/>
      <c r="AE33" s="80"/>
      <c r="AF33" s="80"/>
      <c r="AG33" s="80"/>
      <c r="AH33" s="80"/>
      <c r="AI33" s="81"/>
      <c r="AJ33" s="78"/>
      <c r="AK33" s="78"/>
      <c r="AL33" s="95"/>
      <c r="AM33" s="96"/>
      <c r="AN33" s="75"/>
      <c r="AO33" s="76"/>
    </row>
    <row r="34" spans="1:43" ht="7.5" customHeight="1"/>
    <row r="35" spans="1:43" ht="18" customHeight="1" thickBot="1">
      <c r="B35" s="59" t="s">
        <v>600</v>
      </c>
      <c r="C35" s="59"/>
      <c r="D35" s="59"/>
      <c r="E35" s="59"/>
      <c r="F35" s="59"/>
      <c r="G35" s="59"/>
      <c r="H35" s="59"/>
      <c r="I35" s="59"/>
      <c r="J35" s="59"/>
      <c r="K35" s="59"/>
      <c r="L35" s="60" t="s">
        <v>599</v>
      </c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60"/>
      <c r="AA35" s="60"/>
      <c r="AB35" s="60"/>
      <c r="AC35" s="60"/>
      <c r="AD35" s="60"/>
      <c r="AE35" s="60"/>
      <c r="AF35" s="60"/>
      <c r="AG35" s="60"/>
      <c r="AH35" s="60"/>
      <c r="AI35" s="60"/>
      <c r="AJ35" s="60"/>
      <c r="AK35" s="60"/>
      <c r="AL35" s="60"/>
      <c r="AM35" s="60"/>
      <c r="AN35" s="60"/>
      <c r="AO35" s="60"/>
      <c r="AP35" s="60"/>
      <c r="AQ35" s="60"/>
    </row>
    <row r="36" spans="1:43" ht="19.899999999999999" customHeight="1">
      <c r="B36" s="61" t="s">
        <v>597</v>
      </c>
      <c r="C36" s="62"/>
      <c r="D36" s="62"/>
      <c r="E36" s="62"/>
      <c r="F36" s="63"/>
      <c r="G36" s="67"/>
      <c r="H36" s="68"/>
      <c r="I36" s="68"/>
      <c r="J36" s="68"/>
      <c r="K36" s="68"/>
      <c r="L36" s="68"/>
      <c r="M36" s="68"/>
      <c r="N36" s="68"/>
      <c r="O36" s="68"/>
      <c r="P36" s="68"/>
      <c r="Q36" s="68"/>
      <c r="R36" s="68"/>
      <c r="S36" s="68"/>
      <c r="T36" s="68"/>
      <c r="U36" s="72"/>
      <c r="V36" s="61" t="s">
        <v>598</v>
      </c>
      <c r="W36" s="62"/>
      <c r="X36" s="62"/>
      <c r="Y36" s="62"/>
      <c r="Z36" s="63"/>
      <c r="AA36" s="67"/>
      <c r="AB36" s="68"/>
      <c r="AC36" s="68"/>
      <c r="AD36" s="68"/>
      <c r="AE36" s="68"/>
      <c r="AF36" s="68"/>
      <c r="AG36" s="68"/>
      <c r="AH36" s="68"/>
      <c r="AI36" s="68"/>
      <c r="AJ36" s="68"/>
      <c r="AK36" s="68"/>
      <c r="AL36" s="68"/>
      <c r="AM36" s="68"/>
      <c r="AN36" s="68"/>
      <c r="AO36" s="72"/>
    </row>
    <row r="37" spans="1:43" ht="19.899999999999999" customHeight="1" thickBot="1">
      <c r="B37" s="64"/>
      <c r="C37" s="65"/>
      <c r="D37" s="65"/>
      <c r="E37" s="65"/>
      <c r="F37" s="66"/>
      <c r="G37" s="69"/>
      <c r="H37" s="70"/>
      <c r="I37" s="70"/>
      <c r="J37" s="70"/>
      <c r="K37" s="70"/>
      <c r="L37" s="70"/>
      <c r="M37" s="70"/>
      <c r="N37" s="70"/>
      <c r="O37" s="70"/>
      <c r="P37" s="70"/>
      <c r="Q37" s="70"/>
      <c r="R37" s="70"/>
      <c r="S37" s="70"/>
      <c r="T37" s="70"/>
      <c r="U37" s="71"/>
      <c r="V37" s="64"/>
      <c r="W37" s="65"/>
      <c r="X37" s="65"/>
      <c r="Y37" s="65"/>
      <c r="Z37" s="66"/>
      <c r="AA37" s="69"/>
      <c r="AB37" s="70"/>
      <c r="AC37" s="70"/>
      <c r="AD37" s="70"/>
      <c r="AE37" s="70"/>
      <c r="AF37" s="70"/>
      <c r="AG37" s="70"/>
      <c r="AH37" s="70"/>
      <c r="AI37" s="70"/>
      <c r="AJ37" s="70"/>
      <c r="AK37" s="70"/>
      <c r="AL37" s="70"/>
      <c r="AM37" s="70"/>
      <c r="AN37" s="70"/>
      <c r="AO37" s="71"/>
    </row>
    <row r="38" spans="1:43" ht="7.5" customHeight="1"/>
    <row r="39" spans="1:43" ht="18" customHeight="1">
      <c r="B39" s="235" t="s">
        <v>685</v>
      </c>
      <c r="C39" s="235"/>
      <c r="D39" s="235"/>
      <c r="E39" s="235"/>
      <c r="F39" s="235"/>
      <c r="G39" s="235"/>
      <c r="H39" s="235"/>
      <c r="I39" s="235"/>
      <c r="J39" s="235"/>
      <c r="K39" s="235"/>
      <c r="L39" s="235"/>
      <c r="M39" s="235"/>
      <c r="N39" s="235"/>
      <c r="O39" s="235"/>
      <c r="P39" s="235"/>
      <c r="Q39" s="235"/>
      <c r="R39" s="235"/>
      <c r="S39" s="235"/>
      <c r="T39" s="235"/>
      <c r="U39" s="235"/>
      <c r="V39" s="235"/>
      <c r="W39" s="235"/>
      <c r="X39" s="235"/>
      <c r="Y39" s="235"/>
      <c r="Z39" s="235"/>
      <c r="AA39" s="235"/>
      <c r="AB39" s="235"/>
      <c r="AC39" s="235"/>
      <c r="AD39" s="235"/>
      <c r="AE39" s="235"/>
      <c r="AF39" s="235"/>
      <c r="AG39" s="235"/>
      <c r="AH39" s="235"/>
      <c r="AI39" s="235"/>
      <c r="AJ39" s="235"/>
      <c r="AK39" s="235"/>
      <c r="AL39" s="235"/>
      <c r="AM39" s="235"/>
    </row>
    <row r="40" spans="1:43" ht="22.5" customHeight="1">
      <c r="B40" s="236"/>
      <c r="C40" s="236"/>
      <c r="D40" s="236"/>
      <c r="E40" s="236"/>
      <c r="F40" s="237" t="s">
        <v>686</v>
      </c>
      <c r="G40" s="237"/>
      <c r="H40" s="236"/>
      <c r="I40" s="236"/>
      <c r="J40" s="237" t="s">
        <v>687</v>
      </c>
      <c r="K40" s="237"/>
      <c r="L40" s="236"/>
      <c r="M40" s="236"/>
      <c r="N40" s="237" t="s">
        <v>688</v>
      </c>
      <c r="O40" s="237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4.9000000000000004" customHeight="1"/>
    <row r="42" spans="1:43" ht="24" customHeight="1">
      <c r="A42" s="56" t="s">
        <v>689</v>
      </c>
      <c r="B42" s="232" t="s">
        <v>690</v>
      </c>
      <c r="C42" s="232"/>
      <c r="D42" s="232"/>
      <c r="E42" s="232"/>
      <c r="F42" s="232"/>
      <c r="G42" s="232"/>
      <c r="H42" s="232"/>
      <c r="I42" s="232"/>
      <c r="J42" s="232"/>
      <c r="K42" s="232"/>
      <c r="L42" s="232"/>
      <c r="M42" s="232"/>
      <c r="N42" s="232"/>
      <c r="O42" s="232"/>
      <c r="P42" s="232"/>
      <c r="Q42" s="232"/>
      <c r="R42" s="232"/>
      <c r="S42" s="232"/>
      <c r="T42" s="233" t="s">
        <v>691</v>
      </c>
      <c r="U42" s="233"/>
      <c r="V42" s="233"/>
      <c r="W42" s="233"/>
      <c r="X42" s="234"/>
      <c r="Y42" s="234"/>
      <c r="Z42" s="234"/>
      <c r="AA42" s="234"/>
      <c r="AB42" s="234"/>
      <c r="AC42" s="234"/>
      <c r="AD42" s="234"/>
      <c r="AE42" s="234"/>
      <c r="AF42" s="234"/>
      <c r="AG42" s="234"/>
      <c r="AH42" s="234"/>
      <c r="AI42" s="234"/>
      <c r="AJ42" s="234"/>
      <c r="AK42" s="58"/>
      <c r="AL42" s="147" t="s">
        <v>692</v>
      </c>
      <c r="AM42" s="149"/>
    </row>
    <row r="43" spans="1:43" ht="10.9" customHeight="1"/>
    <row r="44" spans="1:43" ht="24" customHeight="1">
      <c r="A44" s="56" t="s">
        <v>693</v>
      </c>
      <c r="B44" s="232" t="s">
        <v>690</v>
      </c>
      <c r="C44" s="232"/>
      <c r="D44" s="232"/>
      <c r="E44" s="232"/>
      <c r="F44" s="232"/>
      <c r="G44" s="232"/>
      <c r="H44" s="232"/>
      <c r="I44" s="232"/>
      <c r="J44" s="232"/>
      <c r="K44" s="232"/>
      <c r="L44" s="232"/>
      <c r="M44" s="232"/>
      <c r="N44" s="232"/>
      <c r="O44" s="232"/>
      <c r="P44" s="232"/>
      <c r="Q44" s="232"/>
      <c r="R44" s="232"/>
      <c r="S44" s="232"/>
      <c r="T44" s="233" t="s">
        <v>691</v>
      </c>
      <c r="U44" s="233"/>
      <c r="V44" s="233"/>
      <c r="W44" s="233"/>
      <c r="X44" s="234"/>
      <c r="Y44" s="234"/>
      <c r="Z44" s="234"/>
      <c r="AA44" s="234"/>
      <c r="AB44" s="234"/>
      <c r="AC44" s="234"/>
      <c r="AD44" s="234"/>
      <c r="AE44" s="234"/>
      <c r="AF44" s="234"/>
      <c r="AG44" s="234"/>
      <c r="AH44" s="234"/>
      <c r="AI44" s="234"/>
      <c r="AJ44" s="234"/>
      <c r="AK44" s="58"/>
      <c r="AL44" s="147" t="s">
        <v>692</v>
      </c>
      <c r="AM44" s="149"/>
    </row>
    <row r="45" spans="1:43" ht="25.15" customHeight="1"/>
  </sheetData>
  <sheetProtection sheet="1" objects="1" scenarios="1"/>
  <mergeCells count="247"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  <mergeCell ref="B15:E15"/>
    <mergeCell ref="F15:J15"/>
    <mergeCell ref="K15:O15"/>
    <mergeCell ref="P15:U15"/>
    <mergeCell ref="V15:Y15"/>
    <mergeCell ref="Z15:AD15"/>
    <mergeCell ref="AE15:AI15"/>
    <mergeCell ref="AJ15:AO15"/>
    <mergeCell ref="B16:E17"/>
    <mergeCell ref="F16:J17"/>
    <mergeCell ref="K16:O17"/>
    <mergeCell ref="Q16:U16"/>
    <mergeCell ref="V16:Y17"/>
    <mergeCell ref="Z16:AD17"/>
    <mergeCell ref="AE16:AI17"/>
    <mergeCell ref="AJ16:AO17"/>
    <mergeCell ref="Q17:U17"/>
    <mergeCell ref="B12:E12"/>
    <mergeCell ref="F12:J12"/>
    <mergeCell ref="K12:O12"/>
    <mergeCell ref="P12:U12"/>
    <mergeCell ref="V12:Y12"/>
    <mergeCell ref="Z12:AD12"/>
    <mergeCell ref="AE12:AI12"/>
    <mergeCell ref="AJ12:AO12"/>
    <mergeCell ref="B13:E14"/>
    <mergeCell ref="F13:J14"/>
    <mergeCell ref="K13:O14"/>
    <mergeCell ref="Q13:U13"/>
    <mergeCell ref="V13:Y14"/>
    <mergeCell ref="Z13:AD14"/>
    <mergeCell ref="AE13:AI14"/>
    <mergeCell ref="AK13:AO13"/>
    <mergeCell ref="Q14:U14"/>
    <mergeCell ref="AK14:AO14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L20:AM21"/>
    <mergeCell ref="AN20:AO21"/>
    <mergeCell ref="B19:G19"/>
    <mergeCell ref="H19:AM19"/>
    <mergeCell ref="B20:C21"/>
    <mergeCell ref="D20:E21"/>
    <mergeCell ref="F20:J20"/>
    <mergeCell ref="K20:O20"/>
    <mergeCell ref="P20:Q21"/>
    <mergeCell ref="R20:S21"/>
    <mergeCell ref="T20:U21"/>
    <mergeCell ref="V20:W21"/>
    <mergeCell ref="F21:J21"/>
    <mergeCell ref="K21:O21"/>
    <mergeCell ref="Z21:AD21"/>
    <mergeCell ref="AE21:AI21"/>
    <mergeCell ref="X20:Y21"/>
    <mergeCell ref="Z20:AD20"/>
    <mergeCell ref="AE20:AI20"/>
    <mergeCell ref="AJ20:AK21"/>
    <mergeCell ref="B22:C23"/>
    <mergeCell ref="D22:E23"/>
    <mergeCell ref="F22:J22"/>
    <mergeCell ref="K22:O22"/>
    <mergeCell ref="P22:Q23"/>
    <mergeCell ref="R22:S23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8:C29"/>
    <mergeCell ref="D28:E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8:AM29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AE30:AI30"/>
    <mergeCell ref="AJ30:AK31"/>
    <mergeCell ref="F30:J30"/>
    <mergeCell ref="K30:O30"/>
    <mergeCell ref="P30:Q31"/>
    <mergeCell ref="R30:S31"/>
    <mergeCell ref="B32:C33"/>
    <mergeCell ref="D32:E33"/>
    <mergeCell ref="F32:J32"/>
    <mergeCell ref="K32:O32"/>
    <mergeCell ref="P32:Q33"/>
    <mergeCell ref="R32:S33"/>
    <mergeCell ref="F33:J33"/>
    <mergeCell ref="K33:O33"/>
    <mergeCell ref="AL30:AM31"/>
    <mergeCell ref="B30:C31"/>
    <mergeCell ref="D30:E31"/>
    <mergeCell ref="AL32:AM33"/>
    <mergeCell ref="AN32:AO33"/>
    <mergeCell ref="AJ32:AK33"/>
    <mergeCell ref="Z33:AD33"/>
    <mergeCell ref="AE33:AI33"/>
    <mergeCell ref="T32:U33"/>
    <mergeCell ref="V32:W33"/>
    <mergeCell ref="X32:Y33"/>
    <mergeCell ref="Z32:AD32"/>
    <mergeCell ref="AE32:AI32"/>
    <mergeCell ref="B35:K35"/>
    <mergeCell ref="L35:AQ35"/>
    <mergeCell ref="B36:F37"/>
    <mergeCell ref="G36:I36"/>
    <mergeCell ref="J36:L36"/>
    <mergeCell ref="M36:O36"/>
    <mergeCell ref="P36:R36"/>
    <mergeCell ref="G37:I37"/>
    <mergeCell ref="J37:L37"/>
    <mergeCell ref="M37:O37"/>
    <mergeCell ref="P37:R37"/>
    <mergeCell ref="AJ37:AL37"/>
    <mergeCell ref="AM37:AO37"/>
    <mergeCell ref="S36:U36"/>
    <mergeCell ref="V36:Z37"/>
    <mergeCell ref="AA36:AC36"/>
    <mergeCell ref="AD36:AF36"/>
    <mergeCell ref="AG36:AI36"/>
    <mergeCell ref="AJ36:AL36"/>
    <mergeCell ref="AM36:AO36"/>
    <mergeCell ref="S37:U37"/>
    <mergeCell ref="AA37:AC37"/>
    <mergeCell ref="AD37:AF37"/>
    <mergeCell ref="AG37:AI37"/>
  </mergeCells>
  <phoneticPr fontId="2"/>
  <dataValidations count="3">
    <dataValidation type="list" allowBlank="1" showInputMessage="1" showErrorMessage="1" errorTitle="入力エラー" sqref="I2:K2 I7:K7" xr:uid="{00000000-0002-0000-0100-000000000000}">
      <formula1>"　,1,2"</formula1>
    </dataValidation>
    <dataValidation type="list" allowBlank="1" showInputMessage="1" showErrorMessage="1" errorTitle="入力エラー" sqref="P13:P14 AJ13:AJ14 P16:P17" xr:uid="{00000000-0002-0000-0100-000001000000}">
      <formula1>"　,○"</formula1>
    </dataValidation>
    <dataValidation type="list" allowBlank="1" showInputMessage="1" showErrorMessage="1" sqref="T22:U33 AN22:AO33" xr:uid="{00000000-0002-0000-0100-000002000000}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>
    <tabColor rgb="FF00B050"/>
  </sheetPr>
  <dimension ref="A1:AQ45"/>
  <sheetViews>
    <sheetView tabSelected="1" view="pageBreakPreview" topLeftCell="A22" zoomScaleNormal="100" zoomScaleSheetLayoutView="100" workbookViewId="0">
      <selection activeCell="F32" sqref="F32:J3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9.9" customHeight="1" thickBot="1">
      <c r="B1" s="191" t="str">
        <f>入力見本!B1</f>
        <v>令和３年度　神奈川県中学校バレーボール選手権大会
参加申込書</v>
      </c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  <c r="AH1" s="191"/>
      <c r="AI1" s="191"/>
      <c r="AJ1" s="191"/>
      <c r="AK1" s="191"/>
      <c r="AL1" s="191"/>
      <c r="AM1" s="191"/>
      <c r="AN1" s="191"/>
      <c r="AO1" s="191"/>
    </row>
    <row r="2" spans="1:41" s="2" customFormat="1" ht="25.15" customHeight="1" thickBot="1">
      <c r="A2" s="162" t="s">
        <v>579</v>
      </c>
      <c r="B2" s="192" t="s">
        <v>546</v>
      </c>
      <c r="C2" s="193"/>
      <c r="D2" s="193"/>
      <c r="E2" s="193"/>
      <c r="F2" s="193"/>
      <c r="G2" s="193"/>
      <c r="H2" s="193"/>
      <c r="I2" s="194">
        <v>2</v>
      </c>
      <c r="J2" s="195"/>
      <c r="K2" s="196"/>
      <c r="L2" s="197" t="s">
        <v>580</v>
      </c>
      <c r="M2" s="193"/>
      <c r="N2" s="193"/>
      <c r="O2" s="193"/>
      <c r="P2" s="193"/>
      <c r="Q2" s="193"/>
      <c r="R2" s="193"/>
      <c r="S2" s="194">
        <v>5101</v>
      </c>
      <c r="T2" s="195"/>
      <c r="U2" s="195"/>
      <c r="V2" s="195"/>
      <c r="W2" s="195"/>
      <c r="X2" s="195"/>
      <c r="Y2" s="196"/>
      <c r="Z2" s="198" t="str">
        <f>IF(S2="","",VLOOKUP(S2,チーム番号!A2:E501,2,FALSE))</f>
        <v>湘南</v>
      </c>
      <c r="AA2" s="199"/>
      <c r="AB2" s="199"/>
      <c r="AC2" s="199"/>
      <c r="AD2" s="199"/>
      <c r="AE2" s="199"/>
      <c r="AF2" s="200" t="s">
        <v>581</v>
      </c>
      <c r="AG2" s="200"/>
      <c r="AH2" s="200"/>
      <c r="AI2" s="200"/>
      <c r="AJ2" s="201"/>
      <c r="AK2" s="1"/>
    </row>
    <row r="3" spans="1:41" ht="13.5" customHeight="1">
      <c r="A3" s="162"/>
      <c r="B3" s="179" t="s">
        <v>582</v>
      </c>
      <c r="C3" s="180"/>
      <c r="D3" s="180"/>
      <c r="E3" s="181"/>
      <c r="F3" s="249" t="str">
        <f>IF(S2="","",VLOOKUP(S2,チーム番号!A2:E501,5,FALSE))</f>
        <v>藤沢市立羽鳥中学校</v>
      </c>
      <c r="G3" s="250"/>
      <c r="H3" s="250"/>
      <c r="I3" s="250"/>
      <c r="J3" s="250"/>
      <c r="K3" s="250"/>
      <c r="L3" s="250"/>
      <c r="M3" s="250"/>
      <c r="N3" s="250"/>
      <c r="O3" s="250"/>
      <c r="P3" s="250"/>
      <c r="Q3" s="250"/>
      <c r="R3" s="250"/>
      <c r="S3" s="250"/>
      <c r="T3" s="250"/>
      <c r="U3" s="250"/>
      <c r="V3" s="250"/>
      <c r="W3" s="250"/>
      <c r="X3" s="250"/>
      <c r="Y3" s="250"/>
      <c r="Z3" s="250"/>
      <c r="AA3" s="251"/>
      <c r="AB3" s="172" t="s">
        <v>1</v>
      </c>
      <c r="AC3" s="173"/>
      <c r="AD3" s="173"/>
      <c r="AE3" s="173"/>
      <c r="AF3" s="173"/>
      <c r="AG3" s="173"/>
      <c r="AH3" s="173"/>
      <c r="AI3" s="173"/>
      <c r="AJ3" s="173"/>
      <c r="AK3" s="174"/>
      <c r="AL3" s="174"/>
      <c r="AM3" s="174"/>
      <c r="AN3" s="174"/>
      <c r="AO3" s="175"/>
    </row>
    <row r="4" spans="1:41" ht="25.15" customHeight="1">
      <c r="A4" s="162"/>
      <c r="B4" s="182"/>
      <c r="C4" s="183"/>
      <c r="D4" s="183"/>
      <c r="E4" s="184"/>
      <c r="F4" s="252"/>
      <c r="G4" s="253"/>
      <c r="H4" s="253"/>
      <c r="I4" s="253"/>
      <c r="J4" s="253"/>
      <c r="K4" s="253"/>
      <c r="L4" s="253"/>
      <c r="M4" s="253"/>
      <c r="N4" s="253"/>
      <c r="O4" s="253"/>
      <c r="P4" s="253"/>
      <c r="Q4" s="253"/>
      <c r="R4" s="253"/>
      <c r="S4" s="253"/>
      <c r="T4" s="253"/>
      <c r="U4" s="253"/>
      <c r="V4" s="253"/>
      <c r="W4" s="253"/>
      <c r="X4" s="253"/>
      <c r="Y4" s="253"/>
      <c r="Z4" s="253"/>
      <c r="AA4" s="254"/>
      <c r="AB4" s="176" t="s">
        <v>754</v>
      </c>
      <c r="AC4" s="177"/>
      <c r="AD4" s="177"/>
      <c r="AE4" s="177"/>
      <c r="AF4" s="4" t="s">
        <v>583</v>
      </c>
      <c r="AG4" s="177" t="s">
        <v>755</v>
      </c>
      <c r="AH4" s="177"/>
      <c r="AI4" s="177"/>
      <c r="AJ4" s="177"/>
      <c r="AK4" s="4" t="s">
        <v>583</v>
      </c>
      <c r="AL4" s="177" t="s">
        <v>756</v>
      </c>
      <c r="AM4" s="177"/>
      <c r="AN4" s="177"/>
      <c r="AO4" s="178"/>
    </row>
    <row r="5" spans="1:41" ht="13.5" customHeight="1">
      <c r="A5" s="162"/>
      <c r="B5" s="141" t="s">
        <v>5</v>
      </c>
      <c r="C5" s="142"/>
      <c r="D5" s="142"/>
      <c r="E5" s="143"/>
      <c r="F5" s="147" t="s">
        <v>14</v>
      </c>
      <c r="G5" s="148"/>
      <c r="H5" s="148"/>
      <c r="I5" s="148"/>
      <c r="J5" s="148"/>
      <c r="K5" s="149"/>
      <c r="L5" s="150" t="s">
        <v>761</v>
      </c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94"/>
      <c r="AB5" s="152" t="s">
        <v>584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5.15" customHeight="1" thickBot="1">
      <c r="A6" s="162"/>
      <c r="B6" s="144"/>
      <c r="C6" s="145"/>
      <c r="D6" s="145"/>
      <c r="E6" s="146"/>
      <c r="F6" s="244" t="s">
        <v>759</v>
      </c>
      <c r="G6" s="245"/>
      <c r="H6" s="24" t="s">
        <v>585</v>
      </c>
      <c r="I6" s="242" t="s">
        <v>760</v>
      </c>
      <c r="J6" s="242"/>
      <c r="K6" s="243"/>
      <c r="L6" s="215"/>
      <c r="M6" s="215"/>
      <c r="N6" s="215"/>
      <c r="O6" s="215"/>
      <c r="P6" s="215"/>
      <c r="Q6" s="215"/>
      <c r="R6" s="215"/>
      <c r="S6" s="215"/>
      <c r="T6" s="215"/>
      <c r="U6" s="215"/>
      <c r="V6" s="215"/>
      <c r="W6" s="215"/>
      <c r="X6" s="215"/>
      <c r="Y6" s="215"/>
      <c r="Z6" s="215"/>
      <c r="AA6" s="218"/>
      <c r="AB6" s="248" t="s">
        <v>754</v>
      </c>
      <c r="AC6" s="246"/>
      <c r="AD6" s="246"/>
      <c r="AE6" s="246"/>
      <c r="AF6" s="25" t="s">
        <v>586</v>
      </c>
      <c r="AG6" s="246" t="s">
        <v>757</v>
      </c>
      <c r="AH6" s="246"/>
      <c r="AI6" s="246"/>
      <c r="AJ6" s="246"/>
      <c r="AK6" s="25" t="s">
        <v>586</v>
      </c>
      <c r="AL6" s="246" t="s">
        <v>758</v>
      </c>
      <c r="AM6" s="246"/>
      <c r="AN6" s="246"/>
      <c r="AO6" s="247"/>
    </row>
    <row r="7" spans="1:41" s="2" customFormat="1" ht="25.15" customHeight="1" thickBot="1">
      <c r="A7" s="162" t="s">
        <v>587</v>
      </c>
      <c r="B7" s="163" t="s">
        <v>546</v>
      </c>
      <c r="C7" s="164"/>
      <c r="D7" s="164"/>
      <c r="E7" s="164"/>
      <c r="F7" s="164"/>
      <c r="G7" s="164"/>
      <c r="H7" s="164"/>
      <c r="I7" s="165" t="s">
        <v>694</v>
      </c>
      <c r="J7" s="166"/>
      <c r="K7" s="98"/>
      <c r="L7" s="167" t="s">
        <v>588</v>
      </c>
      <c r="M7" s="164"/>
      <c r="N7" s="164"/>
      <c r="O7" s="164"/>
      <c r="P7" s="164"/>
      <c r="Q7" s="164"/>
      <c r="R7" s="164"/>
      <c r="S7" s="165"/>
      <c r="T7" s="166"/>
      <c r="U7" s="166"/>
      <c r="V7" s="166"/>
      <c r="W7" s="166"/>
      <c r="X7" s="166"/>
      <c r="Y7" s="98"/>
      <c r="Z7" s="168" t="str">
        <f>IF(S7="","",VLOOKUP(S7,チーム番号!A2:E501,2,FALSE))</f>
        <v/>
      </c>
      <c r="AA7" s="169"/>
      <c r="AB7" s="169"/>
      <c r="AC7" s="169"/>
      <c r="AD7" s="169"/>
      <c r="AE7" s="169"/>
      <c r="AF7" s="170" t="s">
        <v>581</v>
      </c>
      <c r="AG7" s="170"/>
      <c r="AH7" s="170"/>
      <c r="AI7" s="170"/>
      <c r="AJ7" s="171"/>
      <c r="AK7" s="1"/>
    </row>
    <row r="8" spans="1:41" ht="13.5" customHeight="1">
      <c r="A8" s="162"/>
      <c r="B8" s="179" t="s">
        <v>589</v>
      </c>
      <c r="C8" s="180"/>
      <c r="D8" s="180"/>
      <c r="E8" s="181"/>
      <c r="F8" s="249" t="str">
        <f>IF(S7="","",VLOOKUP(S7,チーム番号!A2:E501,5,FALSE))</f>
        <v/>
      </c>
      <c r="G8" s="250"/>
      <c r="H8" s="250"/>
      <c r="I8" s="250"/>
      <c r="J8" s="250"/>
      <c r="K8" s="250"/>
      <c r="L8" s="250"/>
      <c r="M8" s="250"/>
      <c r="N8" s="250"/>
      <c r="O8" s="250"/>
      <c r="P8" s="250"/>
      <c r="Q8" s="250"/>
      <c r="R8" s="250"/>
      <c r="S8" s="250"/>
      <c r="T8" s="250"/>
      <c r="U8" s="250"/>
      <c r="V8" s="250"/>
      <c r="W8" s="250"/>
      <c r="X8" s="250"/>
      <c r="Y8" s="250"/>
      <c r="Z8" s="250"/>
      <c r="AA8" s="251"/>
      <c r="AB8" s="172" t="s">
        <v>1</v>
      </c>
      <c r="AC8" s="173"/>
      <c r="AD8" s="173"/>
      <c r="AE8" s="173"/>
      <c r="AF8" s="173"/>
      <c r="AG8" s="173"/>
      <c r="AH8" s="173"/>
      <c r="AI8" s="173"/>
      <c r="AJ8" s="173"/>
      <c r="AK8" s="174"/>
      <c r="AL8" s="174"/>
      <c r="AM8" s="174"/>
      <c r="AN8" s="174"/>
      <c r="AO8" s="175"/>
    </row>
    <row r="9" spans="1:41" ht="25.15" customHeight="1">
      <c r="A9" s="162"/>
      <c r="B9" s="182"/>
      <c r="C9" s="183"/>
      <c r="D9" s="183"/>
      <c r="E9" s="184"/>
      <c r="F9" s="252"/>
      <c r="G9" s="253"/>
      <c r="H9" s="253"/>
      <c r="I9" s="253"/>
      <c r="J9" s="253"/>
      <c r="K9" s="253"/>
      <c r="L9" s="253"/>
      <c r="M9" s="253"/>
      <c r="N9" s="253"/>
      <c r="O9" s="253"/>
      <c r="P9" s="253"/>
      <c r="Q9" s="253"/>
      <c r="R9" s="253"/>
      <c r="S9" s="253"/>
      <c r="T9" s="253"/>
      <c r="U9" s="253"/>
      <c r="V9" s="253"/>
      <c r="W9" s="253"/>
      <c r="X9" s="253"/>
      <c r="Y9" s="253"/>
      <c r="Z9" s="253"/>
      <c r="AA9" s="254"/>
      <c r="AB9" s="176"/>
      <c r="AC9" s="177"/>
      <c r="AD9" s="177"/>
      <c r="AE9" s="177"/>
      <c r="AF9" s="4" t="s">
        <v>586</v>
      </c>
      <c r="AG9" s="177"/>
      <c r="AH9" s="177"/>
      <c r="AI9" s="177"/>
      <c r="AJ9" s="177"/>
      <c r="AK9" s="4" t="s">
        <v>586</v>
      </c>
      <c r="AL9" s="177"/>
      <c r="AM9" s="177"/>
      <c r="AN9" s="177"/>
      <c r="AO9" s="178"/>
    </row>
    <row r="10" spans="1:41" ht="13.5" customHeight="1">
      <c r="A10" s="162"/>
      <c r="B10" s="141" t="s">
        <v>5</v>
      </c>
      <c r="C10" s="142"/>
      <c r="D10" s="142"/>
      <c r="E10" s="143"/>
      <c r="F10" s="147" t="s">
        <v>14</v>
      </c>
      <c r="G10" s="148"/>
      <c r="H10" s="148"/>
      <c r="I10" s="148"/>
      <c r="J10" s="148"/>
      <c r="K10" s="149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94"/>
      <c r="AB10" s="152" t="s">
        <v>590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5.15" customHeight="1" thickBot="1">
      <c r="A11" s="162"/>
      <c r="B11" s="255"/>
      <c r="C11" s="256"/>
      <c r="D11" s="256"/>
      <c r="E11" s="257"/>
      <c r="F11" s="244"/>
      <c r="G11" s="245"/>
      <c r="H11" s="48" t="s">
        <v>591</v>
      </c>
      <c r="I11" s="242"/>
      <c r="J11" s="242"/>
      <c r="K11" s="243"/>
      <c r="L11" s="215"/>
      <c r="M11" s="215"/>
      <c r="N11" s="215"/>
      <c r="O11" s="215"/>
      <c r="P11" s="215"/>
      <c r="Q11" s="215"/>
      <c r="R11" s="215"/>
      <c r="S11" s="215"/>
      <c r="T11" s="215"/>
      <c r="U11" s="215"/>
      <c r="V11" s="215"/>
      <c r="W11" s="215"/>
      <c r="X11" s="215"/>
      <c r="Y11" s="215"/>
      <c r="Z11" s="215"/>
      <c r="AA11" s="218"/>
      <c r="AB11" s="248"/>
      <c r="AC11" s="246"/>
      <c r="AD11" s="246"/>
      <c r="AE11" s="246"/>
      <c r="AF11" s="49" t="s">
        <v>586</v>
      </c>
      <c r="AG11" s="246"/>
      <c r="AH11" s="246"/>
      <c r="AI11" s="246"/>
      <c r="AJ11" s="246"/>
      <c r="AK11" s="49" t="s">
        <v>586</v>
      </c>
      <c r="AL11" s="246"/>
      <c r="AM11" s="246"/>
      <c r="AN11" s="246"/>
      <c r="AO11" s="247"/>
    </row>
    <row r="12" spans="1:41" ht="13.5" customHeight="1">
      <c r="B12" s="202" t="s">
        <v>682</v>
      </c>
      <c r="C12" s="203"/>
      <c r="D12" s="203"/>
      <c r="E12" s="204"/>
      <c r="F12" s="205" t="s">
        <v>702</v>
      </c>
      <c r="G12" s="206"/>
      <c r="H12" s="206"/>
      <c r="I12" s="206"/>
      <c r="J12" s="206"/>
      <c r="K12" s="206" t="s">
        <v>703</v>
      </c>
      <c r="L12" s="206"/>
      <c r="M12" s="206"/>
      <c r="N12" s="206"/>
      <c r="O12" s="207"/>
      <c r="P12" s="208" t="s">
        <v>545</v>
      </c>
      <c r="Q12" s="209"/>
      <c r="R12" s="209"/>
      <c r="S12" s="209"/>
      <c r="T12" s="209"/>
      <c r="U12" s="210"/>
      <c r="V12" s="202" t="s">
        <v>0</v>
      </c>
      <c r="W12" s="203"/>
      <c r="X12" s="203"/>
      <c r="Y12" s="204"/>
      <c r="Z12" s="205" t="s">
        <v>704</v>
      </c>
      <c r="AA12" s="206"/>
      <c r="AB12" s="206"/>
      <c r="AC12" s="206"/>
      <c r="AD12" s="206"/>
      <c r="AE12" s="206" t="s">
        <v>705</v>
      </c>
      <c r="AF12" s="206"/>
      <c r="AG12" s="206"/>
      <c r="AH12" s="206"/>
      <c r="AI12" s="207"/>
      <c r="AJ12" s="208" t="s">
        <v>592</v>
      </c>
      <c r="AK12" s="209"/>
      <c r="AL12" s="209"/>
      <c r="AM12" s="209"/>
      <c r="AN12" s="209"/>
      <c r="AO12" s="210"/>
    </row>
    <row r="13" spans="1:41" ht="15" customHeight="1">
      <c r="B13" s="211" t="s">
        <v>6</v>
      </c>
      <c r="C13" s="212"/>
      <c r="D13" s="212"/>
      <c r="E13" s="213"/>
      <c r="F13" s="214" t="s">
        <v>695</v>
      </c>
      <c r="G13" s="215"/>
      <c r="H13" s="215"/>
      <c r="I13" s="215"/>
      <c r="J13" s="216"/>
      <c r="K13" s="215" t="s">
        <v>696</v>
      </c>
      <c r="L13" s="215"/>
      <c r="M13" s="215"/>
      <c r="N13" s="215"/>
      <c r="O13" s="218"/>
      <c r="P13" s="52" t="s">
        <v>544</v>
      </c>
      <c r="Q13" s="219" t="s">
        <v>677</v>
      </c>
      <c r="R13" s="219"/>
      <c r="S13" s="219"/>
      <c r="T13" s="219"/>
      <c r="U13" s="220"/>
      <c r="V13" s="211" t="s">
        <v>593</v>
      </c>
      <c r="W13" s="212"/>
      <c r="X13" s="212"/>
      <c r="Y13" s="213"/>
      <c r="Z13" s="214" t="s">
        <v>697</v>
      </c>
      <c r="AA13" s="215"/>
      <c r="AB13" s="215"/>
      <c r="AC13" s="215"/>
      <c r="AD13" s="216"/>
      <c r="AE13" s="215" t="s">
        <v>698</v>
      </c>
      <c r="AF13" s="215"/>
      <c r="AG13" s="215"/>
      <c r="AH13" s="215"/>
      <c r="AI13" s="218"/>
      <c r="AJ13" s="53" t="s">
        <v>694</v>
      </c>
      <c r="AK13" s="219" t="s">
        <v>679</v>
      </c>
      <c r="AL13" s="219"/>
      <c r="AM13" s="219"/>
      <c r="AN13" s="219"/>
      <c r="AO13" s="220"/>
    </row>
    <row r="14" spans="1:41" ht="15" customHeight="1" thickBot="1">
      <c r="B14" s="144"/>
      <c r="C14" s="145"/>
      <c r="D14" s="145"/>
      <c r="E14" s="146"/>
      <c r="F14" s="95"/>
      <c r="G14" s="151"/>
      <c r="H14" s="151"/>
      <c r="I14" s="151"/>
      <c r="J14" s="217"/>
      <c r="K14" s="151"/>
      <c r="L14" s="151"/>
      <c r="M14" s="151"/>
      <c r="N14" s="151"/>
      <c r="O14" s="96"/>
      <c r="P14" s="46"/>
      <c r="Q14" s="221" t="s">
        <v>678</v>
      </c>
      <c r="R14" s="221"/>
      <c r="S14" s="221"/>
      <c r="T14" s="221"/>
      <c r="U14" s="222"/>
      <c r="V14" s="144"/>
      <c r="W14" s="145"/>
      <c r="X14" s="145"/>
      <c r="Y14" s="146"/>
      <c r="Z14" s="95"/>
      <c r="AA14" s="151"/>
      <c r="AB14" s="151"/>
      <c r="AC14" s="151"/>
      <c r="AD14" s="217"/>
      <c r="AE14" s="151"/>
      <c r="AF14" s="151"/>
      <c r="AG14" s="151"/>
      <c r="AH14" s="151"/>
      <c r="AI14" s="96"/>
      <c r="AJ14" s="50" t="s">
        <v>544</v>
      </c>
      <c r="AK14" s="221" t="s">
        <v>680</v>
      </c>
      <c r="AL14" s="221"/>
      <c r="AM14" s="221"/>
      <c r="AN14" s="221"/>
      <c r="AO14" s="222"/>
    </row>
    <row r="15" spans="1:41" ht="13.5" customHeight="1">
      <c r="B15" s="202" t="s">
        <v>682</v>
      </c>
      <c r="C15" s="203"/>
      <c r="D15" s="203"/>
      <c r="E15" s="204"/>
      <c r="F15" s="205" t="s">
        <v>706</v>
      </c>
      <c r="G15" s="206"/>
      <c r="H15" s="206"/>
      <c r="I15" s="206"/>
      <c r="J15" s="206"/>
      <c r="K15" s="206" t="s">
        <v>707</v>
      </c>
      <c r="L15" s="206"/>
      <c r="M15" s="206"/>
      <c r="N15" s="206"/>
      <c r="O15" s="207"/>
      <c r="P15" s="208" t="s">
        <v>545</v>
      </c>
      <c r="Q15" s="209"/>
      <c r="R15" s="209"/>
      <c r="S15" s="209"/>
      <c r="T15" s="209"/>
      <c r="U15" s="210"/>
      <c r="V15" s="202" t="s">
        <v>594</v>
      </c>
      <c r="W15" s="203"/>
      <c r="X15" s="203"/>
      <c r="Y15" s="204"/>
      <c r="Z15" s="205" t="s">
        <v>708</v>
      </c>
      <c r="AA15" s="206"/>
      <c r="AB15" s="206"/>
      <c r="AC15" s="206"/>
      <c r="AD15" s="206"/>
      <c r="AE15" s="206" t="s">
        <v>709</v>
      </c>
      <c r="AF15" s="206"/>
      <c r="AG15" s="206"/>
      <c r="AH15" s="206"/>
      <c r="AI15" s="223"/>
      <c r="AJ15" s="224" t="s">
        <v>675</v>
      </c>
      <c r="AK15" s="224"/>
      <c r="AL15" s="224"/>
      <c r="AM15" s="224"/>
      <c r="AN15" s="224"/>
      <c r="AO15" s="225"/>
    </row>
    <row r="16" spans="1:41" ht="15" customHeight="1">
      <c r="B16" s="211" t="s">
        <v>683</v>
      </c>
      <c r="C16" s="212"/>
      <c r="D16" s="212"/>
      <c r="E16" s="212"/>
      <c r="F16" s="214" t="s">
        <v>762</v>
      </c>
      <c r="G16" s="215"/>
      <c r="H16" s="215"/>
      <c r="I16" s="215"/>
      <c r="J16" s="216"/>
      <c r="K16" s="215" t="s">
        <v>699</v>
      </c>
      <c r="L16" s="215"/>
      <c r="M16" s="215"/>
      <c r="N16" s="215"/>
      <c r="O16" s="218"/>
      <c r="P16" s="52" t="s">
        <v>694</v>
      </c>
      <c r="Q16" s="219" t="s">
        <v>681</v>
      </c>
      <c r="R16" s="219"/>
      <c r="S16" s="219"/>
      <c r="T16" s="219"/>
      <c r="U16" s="220"/>
      <c r="V16" s="211" t="s">
        <v>9</v>
      </c>
      <c r="W16" s="212"/>
      <c r="X16" s="212"/>
      <c r="Y16" s="212"/>
      <c r="Z16" s="214" t="s">
        <v>700</v>
      </c>
      <c r="AA16" s="215"/>
      <c r="AB16" s="215"/>
      <c r="AC16" s="215"/>
      <c r="AD16" s="216"/>
      <c r="AE16" s="215" t="s">
        <v>701</v>
      </c>
      <c r="AF16" s="215"/>
      <c r="AG16" s="215"/>
      <c r="AH16" s="215"/>
      <c r="AI16" s="226"/>
      <c r="AJ16" s="228">
        <v>10</v>
      </c>
      <c r="AK16" s="228"/>
      <c r="AL16" s="228"/>
      <c r="AM16" s="228"/>
      <c r="AN16" s="228"/>
      <c r="AO16" s="229"/>
    </row>
    <row r="17" spans="2:41" ht="15" customHeight="1" thickBot="1">
      <c r="B17" s="144"/>
      <c r="C17" s="145"/>
      <c r="D17" s="145"/>
      <c r="E17" s="145"/>
      <c r="F17" s="95"/>
      <c r="G17" s="151"/>
      <c r="H17" s="151"/>
      <c r="I17" s="151"/>
      <c r="J17" s="217"/>
      <c r="K17" s="151"/>
      <c r="L17" s="151"/>
      <c r="M17" s="151"/>
      <c r="N17" s="151"/>
      <c r="O17" s="96"/>
      <c r="P17" s="47" t="s">
        <v>544</v>
      </c>
      <c r="Q17" s="221" t="s">
        <v>677</v>
      </c>
      <c r="R17" s="221"/>
      <c r="S17" s="221"/>
      <c r="T17" s="221"/>
      <c r="U17" s="222"/>
      <c r="V17" s="144"/>
      <c r="W17" s="145"/>
      <c r="X17" s="145"/>
      <c r="Y17" s="145"/>
      <c r="Z17" s="95"/>
      <c r="AA17" s="151"/>
      <c r="AB17" s="151"/>
      <c r="AC17" s="151"/>
      <c r="AD17" s="217"/>
      <c r="AE17" s="151"/>
      <c r="AF17" s="151"/>
      <c r="AG17" s="151"/>
      <c r="AH17" s="151"/>
      <c r="AI17" s="227"/>
      <c r="AJ17" s="230"/>
      <c r="AK17" s="230"/>
      <c r="AL17" s="230"/>
      <c r="AM17" s="230"/>
      <c r="AN17" s="230"/>
      <c r="AO17" s="231"/>
    </row>
    <row r="18" spans="2:41" ht="7.5" customHeight="1"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2:41" ht="18" customHeight="1" thickBot="1">
      <c r="B19" s="59" t="s">
        <v>10</v>
      </c>
      <c r="C19" s="59"/>
      <c r="D19" s="59"/>
      <c r="E19" s="59"/>
      <c r="F19" s="59"/>
      <c r="G19" s="59"/>
      <c r="H19" s="128" t="s">
        <v>577</v>
      </c>
      <c r="I19" s="128"/>
      <c r="J19" s="128"/>
      <c r="K19" s="128"/>
      <c r="L19" s="128"/>
      <c r="M19" s="128"/>
      <c r="N19" s="128"/>
      <c r="O19" s="128"/>
      <c r="P19" s="128"/>
      <c r="Q19" s="128"/>
      <c r="R19" s="128"/>
      <c r="S19" s="128"/>
      <c r="T19" s="128"/>
      <c r="U19" s="128"/>
      <c r="V19" s="128"/>
      <c r="W19" s="128"/>
      <c r="X19" s="128"/>
      <c r="Y19" s="128"/>
      <c r="Z19" s="128"/>
      <c r="AA19" s="128"/>
      <c r="AB19" s="128"/>
      <c r="AC19" s="128"/>
      <c r="AD19" s="128"/>
      <c r="AE19" s="128"/>
      <c r="AF19" s="128"/>
      <c r="AG19" s="128"/>
      <c r="AH19" s="128"/>
      <c r="AI19" s="128"/>
      <c r="AJ19" s="128"/>
      <c r="AK19" s="128"/>
      <c r="AL19" s="128"/>
      <c r="AM19" s="128"/>
    </row>
    <row r="20" spans="2:41" ht="13.5" customHeight="1">
      <c r="B20" s="129" t="s">
        <v>595</v>
      </c>
      <c r="C20" s="130"/>
      <c r="D20" s="133" t="s">
        <v>12</v>
      </c>
      <c r="E20" s="133"/>
      <c r="F20" s="135" t="s">
        <v>594</v>
      </c>
      <c r="G20" s="136"/>
      <c r="H20" s="136"/>
      <c r="I20" s="136"/>
      <c r="J20" s="136"/>
      <c r="K20" s="136" t="s">
        <v>594</v>
      </c>
      <c r="L20" s="136"/>
      <c r="M20" s="136"/>
      <c r="N20" s="136"/>
      <c r="O20" s="137"/>
      <c r="P20" s="123" t="s">
        <v>576</v>
      </c>
      <c r="Q20" s="124"/>
      <c r="R20" s="238" t="s">
        <v>15</v>
      </c>
      <c r="S20" s="258"/>
      <c r="T20" s="238" t="s">
        <v>16</v>
      </c>
      <c r="U20" s="239"/>
      <c r="V20" s="129" t="s">
        <v>595</v>
      </c>
      <c r="W20" s="130"/>
      <c r="X20" s="133" t="s">
        <v>12</v>
      </c>
      <c r="Y20" s="133"/>
      <c r="Z20" s="135" t="s">
        <v>594</v>
      </c>
      <c r="AA20" s="136"/>
      <c r="AB20" s="136"/>
      <c r="AC20" s="136"/>
      <c r="AD20" s="136"/>
      <c r="AE20" s="136" t="s">
        <v>594</v>
      </c>
      <c r="AF20" s="136"/>
      <c r="AG20" s="136"/>
      <c r="AH20" s="136"/>
      <c r="AI20" s="137"/>
      <c r="AJ20" s="123" t="s">
        <v>576</v>
      </c>
      <c r="AK20" s="124"/>
      <c r="AL20" s="238" t="s">
        <v>15</v>
      </c>
      <c r="AM20" s="258"/>
      <c r="AN20" s="238" t="s">
        <v>16</v>
      </c>
      <c r="AO20" s="239"/>
    </row>
    <row r="21" spans="2:41" ht="30" customHeight="1" thickBot="1">
      <c r="B21" s="131"/>
      <c r="C21" s="132"/>
      <c r="D21" s="134"/>
      <c r="E21" s="134"/>
      <c r="F21" s="138" t="s">
        <v>542</v>
      </c>
      <c r="G21" s="139"/>
      <c r="H21" s="139"/>
      <c r="I21" s="139"/>
      <c r="J21" s="139"/>
      <c r="K21" s="139" t="s">
        <v>543</v>
      </c>
      <c r="L21" s="139"/>
      <c r="M21" s="139"/>
      <c r="N21" s="139"/>
      <c r="O21" s="140"/>
      <c r="P21" s="125"/>
      <c r="Q21" s="125"/>
      <c r="R21" s="240"/>
      <c r="S21" s="240"/>
      <c r="T21" s="240"/>
      <c r="U21" s="241"/>
      <c r="V21" s="131"/>
      <c r="W21" s="132"/>
      <c r="X21" s="134"/>
      <c r="Y21" s="134"/>
      <c r="Z21" s="138" t="s">
        <v>542</v>
      </c>
      <c r="AA21" s="139"/>
      <c r="AB21" s="139"/>
      <c r="AC21" s="139"/>
      <c r="AD21" s="139"/>
      <c r="AE21" s="139" t="s">
        <v>543</v>
      </c>
      <c r="AF21" s="139"/>
      <c r="AG21" s="139"/>
      <c r="AH21" s="139"/>
      <c r="AI21" s="140"/>
      <c r="AJ21" s="125"/>
      <c r="AK21" s="125"/>
      <c r="AL21" s="240"/>
      <c r="AM21" s="240"/>
      <c r="AN21" s="240"/>
      <c r="AO21" s="241"/>
    </row>
    <row r="22" spans="2:41" ht="13.5" customHeight="1" thickTop="1">
      <c r="B22" s="116">
        <v>1</v>
      </c>
      <c r="C22" s="117"/>
      <c r="D22" s="118">
        <v>1</v>
      </c>
      <c r="E22" s="118"/>
      <c r="F22" s="120" t="s">
        <v>708</v>
      </c>
      <c r="G22" s="121"/>
      <c r="H22" s="121"/>
      <c r="I22" s="121"/>
      <c r="J22" s="121"/>
      <c r="K22" s="121" t="s">
        <v>709</v>
      </c>
      <c r="L22" s="121"/>
      <c r="M22" s="121"/>
      <c r="N22" s="121"/>
      <c r="O22" s="122"/>
      <c r="P22" s="118">
        <v>3</v>
      </c>
      <c r="Q22" s="118"/>
      <c r="R22" s="109">
        <v>155</v>
      </c>
      <c r="S22" s="110"/>
      <c r="T22" s="109" t="s">
        <v>544</v>
      </c>
      <c r="U22" s="110"/>
      <c r="V22" s="116">
        <v>7</v>
      </c>
      <c r="W22" s="117"/>
      <c r="X22" s="118">
        <v>7</v>
      </c>
      <c r="Y22" s="118"/>
      <c r="Z22" s="120" t="s">
        <v>741</v>
      </c>
      <c r="AA22" s="121"/>
      <c r="AB22" s="121"/>
      <c r="AC22" s="121"/>
      <c r="AD22" s="121"/>
      <c r="AE22" s="121" t="s">
        <v>742</v>
      </c>
      <c r="AF22" s="121"/>
      <c r="AG22" s="121"/>
      <c r="AH22" s="121"/>
      <c r="AI22" s="122"/>
      <c r="AJ22" s="118">
        <v>3</v>
      </c>
      <c r="AK22" s="118"/>
      <c r="AL22" s="109">
        <v>150</v>
      </c>
      <c r="AM22" s="110"/>
      <c r="AN22" s="261" t="s">
        <v>596</v>
      </c>
      <c r="AO22" s="262"/>
    </row>
    <row r="23" spans="2:41" ht="30" customHeight="1">
      <c r="B23" s="99"/>
      <c r="C23" s="100"/>
      <c r="D23" s="119"/>
      <c r="E23" s="119"/>
      <c r="F23" s="113" t="s">
        <v>700</v>
      </c>
      <c r="G23" s="114"/>
      <c r="H23" s="114"/>
      <c r="I23" s="114"/>
      <c r="J23" s="114"/>
      <c r="K23" s="114" t="s">
        <v>701</v>
      </c>
      <c r="L23" s="114"/>
      <c r="M23" s="114"/>
      <c r="N23" s="114"/>
      <c r="O23" s="115"/>
      <c r="P23" s="119"/>
      <c r="Q23" s="119"/>
      <c r="R23" s="97"/>
      <c r="S23" s="98"/>
      <c r="T23" s="97"/>
      <c r="U23" s="98"/>
      <c r="V23" s="99"/>
      <c r="W23" s="100"/>
      <c r="X23" s="119"/>
      <c r="Y23" s="119"/>
      <c r="Z23" s="113" t="s">
        <v>720</v>
      </c>
      <c r="AA23" s="114"/>
      <c r="AB23" s="114"/>
      <c r="AC23" s="114"/>
      <c r="AD23" s="114"/>
      <c r="AE23" s="114" t="s">
        <v>721</v>
      </c>
      <c r="AF23" s="114"/>
      <c r="AG23" s="114"/>
      <c r="AH23" s="114"/>
      <c r="AI23" s="115"/>
      <c r="AJ23" s="119"/>
      <c r="AK23" s="119"/>
      <c r="AL23" s="97"/>
      <c r="AM23" s="98"/>
      <c r="AN23" s="263"/>
      <c r="AO23" s="264"/>
    </row>
    <row r="24" spans="2:41" ht="13.5" customHeight="1">
      <c r="B24" s="89">
        <v>2</v>
      </c>
      <c r="C24" s="90"/>
      <c r="D24" s="77">
        <v>2</v>
      </c>
      <c r="E24" s="77"/>
      <c r="F24" s="86" t="s">
        <v>732</v>
      </c>
      <c r="G24" s="87"/>
      <c r="H24" s="87"/>
      <c r="I24" s="87"/>
      <c r="J24" s="87"/>
      <c r="K24" s="87" t="s">
        <v>733</v>
      </c>
      <c r="L24" s="87"/>
      <c r="M24" s="87"/>
      <c r="N24" s="87"/>
      <c r="O24" s="88"/>
      <c r="P24" s="77">
        <v>3</v>
      </c>
      <c r="Q24" s="77"/>
      <c r="R24" s="93">
        <v>158</v>
      </c>
      <c r="S24" s="94"/>
      <c r="T24" s="73" t="s">
        <v>544</v>
      </c>
      <c r="U24" s="74"/>
      <c r="V24" s="89">
        <v>8</v>
      </c>
      <c r="W24" s="90"/>
      <c r="X24" s="77">
        <v>8</v>
      </c>
      <c r="Y24" s="77"/>
      <c r="Z24" s="86" t="s">
        <v>743</v>
      </c>
      <c r="AA24" s="87"/>
      <c r="AB24" s="87"/>
      <c r="AC24" s="87"/>
      <c r="AD24" s="87"/>
      <c r="AE24" s="87" t="s">
        <v>744</v>
      </c>
      <c r="AF24" s="87"/>
      <c r="AG24" s="87"/>
      <c r="AH24" s="87"/>
      <c r="AI24" s="88"/>
      <c r="AJ24" s="77">
        <v>3</v>
      </c>
      <c r="AK24" s="77"/>
      <c r="AL24" s="93">
        <v>163</v>
      </c>
      <c r="AM24" s="94"/>
      <c r="AN24" s="259" t="s">
        <v>544</v>
      </c>
      <c r="AO24" s="260"/>
    </row>
    <row r="25" spans="2:41" ht="30" customHeight="1">
      <c r="B25" s="107"/>
      <c r="C25" s="108"/>
      <c r="D25" s="101"/>
      <c r="E25" s="101"/>
      <c r="F25" s="104" t="s">
        <v>710</v>
      </c>
      <c r="G25" s="105"/>
      <c r="H25" s="105"/>
      <c r="I25" s="105"/>
      <c r="J25" s="105"/>
      <c r="K25" s="105" t="s">
        <v>711</v>
      </c>
      <c r="L25" s="105"/>
      <c r="M25" s="105"/>
      <c r="N25" s="105"/>
      <c r="O25" s="106"/>
      <c r="P25" s="101"/>
      <c r="Q25" s="101"/>
      <c r="R25" s="97"/>
      <c r="S25" s="98"/>
      <c r="T25" s="102"/>
      <c r="U25" s="103"/>
      <c r="V25" s="107"/>
      <c r="W25" s="108"/>
      <c r="X25" s="101"/>
      <c r="Y25" s="101"/>
      <c r="Z25" s="104" t="s">
        <v>722</v>
      </c>
      <c r="AA25" s="105"/>
      <c r="AB25" s="105"/>
      <c r="AC25" s="105"/>
      <c r="AD25" s="105"/>
      <c r="AE25" s="105" t="s">
        <v>723</v>
      </c>
      <c r="AF25" s="105"/>
      <c r="AG25" s="105"/>
      <c r="AH25" s="105"/>
      <c r="AI25" s="106"/>
      <c r="AJ25" s="101"/>
      <c r="AK25" s="101"/>
      <c r="AL25" s="97"/>
      <c r="AM25" s="98"/>
      <c r="AN25" s="259"/>
      <c r="AO25" s="260"/>
    </row>
    <row r="26" spans="2:41" ht="13.5" customHeight="1">
      <c r="B26" s="99">
        <v>3</v>
      </c>
      <c r="C26" s="100"/>
      <c r="D26" s="77">
        <v>3</v>
      </c>
      <c r="E26" s="77"/>
      <c r="F26" s="86" t="s">
        <v>734</v>
      </c>
      <c r="G26" s="87"/>
      <c r="H26" s="87"/>
      <c r="I26" s="87"/>
      <c r="J26" s="87"/>
      <c r="K26" s="87" t="s">
        <v>735</v>
      </c>
      <c r="L26" s="87"/>
      <c r="M26" s="87"/>
      <c r="N26" s="87"/>
      <c r="O26" s="88"/>
      <c r="P26" s="77">
        <v>3</v>
      </c>
      <c r="Q26" s="77"/>
      <c r="R26" s="93">
        <v>165</v>
      </c>
      <c r="S26" s="94"/>
      <c r="T26" s="265" t="s">
        <v>544</v>
      </c>
      <c r="U26" s="266"/>
      <c r="V26" s="99">
        <v>9</v>
      </c>
      <c r="W26" s="100"/>
      <c r="X26" s="77">
        <v>9</v>
      </c>
      <c r="Y26" s="77"/>
      <c r="Z26" s="86" t="s">
        <v>745</v>
      </c>
      <c r="AA26" s="87"/>
      <c r="AB26" s="87"/>
      <c r="AC26" s="87"/>
      <c r="AD26" s="87"/>
      <c r="AE26" s="87" t="s">
        <v>746</v>
      </c>
      <c r="AF26" s="87"/>
      <c r="AG26" s="87"/>
      <c r="AH26" s="87"/>
      <c r="AI26" s="88"/>
      <c r="AJ26" s="77">
        <v>3</v>
      </c>
      <c r="AK26" s="77"/>
      <c r="AL26" s="93">
        <v>158</v>
      </c>
      <c r="AM26" s="94"/>
      <c r="AN26" s="259" t="s">
        <v>544</v>
      </c>
      <c r="AO26" s="260"/>
    </row>
    <row r="27" spans="2:41" ht="30" customHeight="1">
      <c r="B27" s="99"/>
      <c r="C27" s="100"/>
      <c r="D27" s="101"/>
      <c r="E27" s="101"/>
      <c r="F27" s="104" t="s">
        <v>712</v>
      </c>
      <c r="G27" s="105"/>
      <c r="H27" s="105"/>
      <c r="I27" s="105"/>
      <c r="J27" s="105"/>
      <c r="K27" s="105" t="s">
        <v>713</v>
      </c>
      <c r="L27" s="105"/>
      <c r="M27" s="105"/>
      <c r="N27" s="105"/>
      <c r="O27" s="106"/>
      <c r="P27" s="101"/>
      <c r="Q27" s="101"/>
      <c r="R27" s="97"/>
      <c r="S27" s="98"/>
      <c r="T27" s="265"/>
      <c r="U27" s="266"/>
      <c r="V27" s="99"/>
      <c r="W27" s="100"/>
      <c r="X27" s="101"/>
      <c r="Y27" s="101"/>
      <c r="Z27" s="104" t="s">
        <v>724</v>
      </c>
      <c r="AA27" s="105"/>
      <c r="AB27" s="105"/>
      <c r="AC27" s="105"/>
      <c r="AD27" s="105"/>
      <c r="AE27" s="105" t="s">
        <v>725</v>
      </c>
      <c r="AF27" s="105"/>
      <c r="AG27" s="105"/>
      <c r="AH27" s="105"/>
      <c r="AI27" s="106"/>
      <c r="AJ27" s="101"/>
      <c r="AK27" s="101"/>
      <c r="AL27" s="97"/>
      <c r="AM27" s="98"/>
      <c r="AN27" s="259"/>
      <c r="AO27" s="260"/>
    </row>
    <row r="28" spans="2:41" ht="13.5" customHeight="1">
      <c r="B28" s="89">
        <v>4</v>
      </c>
      <c r="C28" s="90"/>
      <c r="D28" s="77">
        <v>4</v>
      </c>
      <c r="E28" s="77"/>
      <c r="F28" s="86" t="s">
        <v>736</v>
      </c>
      <c r="G28" s="87"/>
      <c r="H28" s="87"/>
      <c r="I28" s="87"/>
      <c r="J28" s="87"/>
      <c r="K28" s="87" t="s">
        <v>737</v>
      </c>
      <c r="L28" s="87"/>
      <c r="M28" s="87"/>
      <c r="N28" s="87"/>
      <c r="O28" s="88"/>
      <c r="P28" s="77">
        <v>3</v>
      </c>
      <c r="Q28" s="77"/>
      <c r="R28" s="93">
        <v>156</v>
      </c>
      <c r="S28" s="94"/>
      <c r="T28" s="259" t="s">
        <v>544</v>
      </c>
      <c r="U28" s="260"/>
      <c r="V28" s="89">
        <v>10</v>
      </c>
      <c r="W28" s="90"/>
      <c r="X28" s="77">
        <v>10</v>
      </c>
      <c r="Y28" s="77"/>
      <c r="Z28" s="86" t="s">
        <v>747</v>
      </c>
      <c r="AA28" s="87"/>
      <c r="AB28" s="87"/>
      <c r="AC28" s="87"/>
      <c r="AD28" s="87"/>
      <c r="AE28" s="87" t="s">
        <v>748</v>
      </c>
      <c r="AF28" s="87"/>
      <c r="AG28" s="87"/>
      <c r="AH28" s="87"/>
      <c r="AI28" s="88"/>
      <c r="AJ28" s="77">
        <v>3</v>
      </c>
      <c r="AK28" s="77"/>
      <c r="AL28" s="93">
        <v>155</v>
      </c>
      <c r="AM28" s="94"/>
      <c r="AN28" s="259" t="s">
        <v>544</v>
      </c>
      <c r="AO28" s="260"/>
    </row>
    <row r="29" spans="2:41" ht="30" customHeight="1">
      <c r="B29" s="107"/>
      <c r="C29" s="108"/>
      <c r="D29" s="101"/>
      <c r="E29" s="101"/>
      <c r="F29" s="104" t="s">
        <v>714</v>
      </c>
      <c r="G29" s="105"/>
      <c r="H29" s="105"/>
      <c r="I29" s="105"/>
      <c r="J29" s="105"/>
      <c r="K29" s="105" t="s">
        <v>715</v>
      </c>
      <c r="L29" s="105"/>
      <c r="M29" s="105"/>
      <c r="N29" s="105"/>
      <c r="O29" s="106"/>
      <c r="P29" s="101"/>
      <c r="Q29" s="101"/>
      <c r="R29" s="97"/>
      <c r="S29" s="98"/>
      <c r="T29" s="259"/>
      <c r="U29" s="260"/>
      <c r="V29" s="107"/>
      <c r="W29" s="108"/>
      <c r="X29" s="101"/>
      <c r="Y29" s="101"/>
      <c r="Z29" s="104" t="s">
        <v>726</v>
      </c>
      <c r="AA29" s="105"/>
      <c r="AB29" s="105"/>
      <c r="AC29" s="105"/>
      <c r="AD29" s="105"/>
      <c r="AE29" s="105" t="s">
        <v>727</v>
      </c>
      <c r="AF29" s="105"/>
      <c r="AG29" s="105"/>
      <c r="AH29" s="105"/>
      <c r="AI29" s="106"/>
      <c r="AJ29" s="101"/>
      <c r="AK29" s="101"/>
      <c r="AL29" s="97"/>
      <c r="AM29" s="98"/>
      <c r="AN29" s="259"/>
      <c r="AO29" s="260"/>
    </row>
    <row r="30" spans="2:41" ht="13.5" customHeight="1">
      <c r="B30" s="99">
        <v>5</v>
      </c>
      <c r="C30" s="100"/>
      <c r="D30" s="77">
        <v>5</v>
      </c>
      <c r="E30" s="77"/>
      <c r="F30" s="86" t="s">
        <v>738</v>
      </c>
      <c r="G30" s="87"/>
      <c r="H30" s="87"/>
      <c r="I30" s="87"/>
      <c r="J30" s="87"/>
      <c r="K30" s="87" t="s">
        <v>739</v>
      </c>
      <c r="L30" s="87"/>
      <c r="M30" s="87"/>
      <c r="N30" s="87"/>
      <c r="O30" s="88"/>
      <c r="P30" s="77">
        <v>3</v>
      </c>
      <c r="Q30" s="77"/>
      <c r="R30" s="93">
        <v>151</v>
      </c>
      <c r="S30" s="94"/>
      <c r="T30" s="259" t="s">
        <v>544</v>
      </c>
      <c r="U30" s="260"/>
      <c r="V30" s="82">
        <v>11</v>
      </c>
      <c r="W30" s="83"/>
      <c r="X30" s="77">
        <v>11</v>
      </c>
      <c r="Y30" s="77"/>
      <c r="Z30" s="86" t="s">
        <v>749</v>
      </c>
      <c r="AA30" s="87"/>
      <c r="AB30" s="87"/>
      <c r="AC30" s="87"/>
      <c r="AD30" s="87"/>
      <c r="AE30" s="87" t="s">
        <v>750</v>
      </c>
      <c r="AF30" s="87"/>
      <c r="AG30" s="87"/>
      <c r="AH30" s="87"/>
      <c r="AI30" s="88"/>
      <c r="AJ30" s="77">
        <v>3</v>
      </c>
      <c r="AK30" s="77"/>
      <c r="AL30" s="93">
        <v>162</v>
      </c>
      <c r="AM30" s="94"/>
      <c r="AN30" s="259" t="s">
        <v>544</v>
      </c>
      <c r="AO30" s="260"/>
    </row>
    <row r="31" spans="2:41" ht="30" customHeight="1">
      <c r="B31" s="99"/>
      <c r="C31" s="100"/>
      <c r="D31" s="101"/>
      <c r="E31" s="101"/>
      <c r="F31" s="104" t="s">
        <v>716</v>
      </c>
      <c r="G31" s="105"/>
      <c r="H31" s="105"/>
      <c r="I31" s="105"/>
      <c r="J31" s="105"/>
      <c r="K31" s="105" t="s">
        <v>717</v>
      </c>
      <c r="L31" s="105"/>
      <c r="M31" s="105"/>
      <c r="N31" s="105"/>
      <c r="O31" s="106"/>
      <c r="P31" s="101"/>
      <c r="Q31" s="101"/>
      <c r="R31" s="97"/>
      <c r="S31" s="98"/>
      <c r="T31" s="259"/>
      <c r="U31" s="260"/>
      <c r="V31" s="82"/>
      <c r="W31" s="83"/>
      <c r="X31" s="101"/>
      <c r="Y31" s="101"/>
      <c r="Z31" s="104" t="s">
        <v>728</v>
      </c>
      <c r="AA31" s="105"/>
      <c r="AB31" s="105"/>
      <c r="AC31" s="105"/>
      <c r="AD31" s="105"/>
      <c r="AE31" s="105" t="s">
        <v>729</v>
      </c>
      <c r="AF31" s="105"/>
      <c r="AG31" s="105"/>
      <c r="AH31" s="105"/>
      <c r="AI31" s="106"/>
      <c r="AJ31" s="101"/>
      <c r="AK31" s="101"/>
      <c r="AL31" s="97"/>
      <c r="AM31" s="98"/>
      <c r="AN31" s="259"/>
      <c r="AO31" s="260"/>
    </row>
    <row r="32" spans="2:41" ht="13.5" customHeight="1">
      <c r="B32" s="89">
        <v>6</v>
      </c>
      <c r="C32" s="90"/>
      <c r="D32" s="77">
        <v>6</v>
      </c>
      <c r="E32" s="77"/>
      <c r="F32" s="86" t="s">
        <v>763</v>
      </c>
      <c r="G32" s="87"/>
      <c r="H32" s="87"/>
      <c r="I32" s="87"/>
      <c r="J32" s="87"/>
      <c r="K32" s="87" t="s">
        <v>740</v>
      </c>
      <c r="L32" s="87"/>
      <c r="M32" s="87"/>
      <c r="N32" s="87"/>
      <c r="O32" s="88"/>
      <c r="P32" s="77">
        <v>3</v>
      </c>
      <c r="Q32" s="77"/>
      <c r="R32" s="93">
        <v>167</v>
      </c>
      <c r="S32" s="94"/>
      <c r="T32" s="259" t="s">
        <v>544</v>
      </c>
      <c r="U32" s="260"/>
      <c r="V32" s="82">
        <v>12</v>
      </c>
      <c r="W32" s="83"/>
      <c r="X32" s="77">
        <v>12</v>
      </c>
      <c r="Y32" s="77"/>
      <c r="Z32" s="86" t="s">
        <v>751</v>
      </c>
      <c r="AA32" s="87"/>
      <c r="AB32" s="87"/>
      <c r="AC32" s="87"/>
      <c r="AD32" s="87"/>
      <c r="AE32" s="87" t="s">
        <v>752</v>
      </c>
      <c r="AF32" s="87"/>
      <c r="AG32" s="87"/>
      <c r="AH32" s="87"/>
      <c r="AI32" s="88"/>
      <c r="AJ32" s="77">
        <v>2</v>
      </c>
      <c r="AK32" s="77"/>
      <c r="AL32" s="93">
        <v>157</v>
      </c>
      <c r="AM32" s="94"/>
      <c r="AN32" s="259" t="s">
        <v>544</v>
      </c>
      <c r="AO32" s="260"/>
    </row>
    <row r="33" spans="1:43" ht="30" customHeight="1" thickBot="1">
      <c r="B33" s="91"/>
      <c r="C33" s="92"/>
      <c r="D33" s="78"/>
      <c r="E33" s="78"/>
      <c r="F33" s="79" t="s">
        <v>718</v>
      </c>
      <c r="G33" s="80"/>
      <c r="H33" s="80"/>
      <c r="I33" s="80"/>
      <c r="J33" s="80"/>
      <c r="K33" s="80" t="s">
        <v>719</v>
      </c>
      <c r="L33" s="80"/>
      <c r="M33" s="80"/>
      <c r="N33" s="80"/>
      <c r="O33" s="81"/>
      <c r="P33" s="78"/>
      <c r="Q33" s="78"/>
      <c r="R33" s="95"/>
      <c r="S33" s="96"/>
      <c r="T33" s="267"/>
      <c r="U33" s="268"/>
      <c r="V33" s="84"/>
      <c r="W33" s="85"/>
      <c r="X33" s="78"/>
      <c r="Y33" s="78"/>
      <c r="Z33" s="79" t="s">
        <v>730</v>
      </c>
      <c r="AA33" s="80"/>
      <c r="AB33" s="80"/>
      <c r="AC33" s="80"/>
      <c r="AD33" s="80"/>
      <c r="AE33" s="80" t="s">
        <v>731</v>
      </c>
      <c r="AF33" s="80"/>
      <c r="AG33" s="80"/>
      <c r="AH33" s="80"/>
      <c r="AI33" s="81"/>
      <c r="AJ33" s="78"/>
      <c r="AK33" s="78"/>
      <c r="AL33" s="95"/>
      <c r="AM33" s="96"/>
      <c r="AN33" s="267"/>
      <c r="AO33" s="268"/>
    </row>
    <row r="34" spans="1:43" ht="7.5" customHeight="1"/>
    <row r="35" spans="1:43" ht="18" customHeight="1" thickBot="1">
      <c r="B35" s="59" t="s">
        <v>600</v>
      </c>
      <c r="C35" s="59"/>
      <c r="D35" s="59"/>
      <c r="E35" s="59"/>
      <c r="F35" s="59"/>
      <c r="G35" s="59"/>
      <c r="H35" s="59"/>
      <c r="I35" s="59"/>
      <c r="J35" s="59"/>
      <c r="K35" s="59"/>
      <c r="L35" s="60" t="s">
        <v>599</v>
      </c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60"/>
      <c r="AA35" s="60"/>
      <c r="AB35" s="60"/>
      <c r="AC35" s="60"/>
      <c r="AD35" s="60"/>
      <c r="AE35" s="60"/>
      <c r="AF35" s="60"/>
      <c r="AG35" s="60"/>
      <c r="AH35" s="60"/>
      <c r="AI35" s="60"/>
      <c r="AJ35" s="60"/>
      <c r="AK35" s="60"/>
      <c r="AL35" s="60"/>
      <c r="AM35" s="60"/>
      <c r="AN35" s="60"/>
      <c r="AO35" s="60"/>
      <c r="AP35" s="60"/>
      <c r="AQ35" s="60"/>
    </row>
    <row r="36" spans="1:43" ht="19.899999999999999" customHeight="1">
      <c r="B36" s="61" t="s">
        <v>597</v>
      </c>
      <c r="C36" s="62"/>
      <c r="D36" s="62"/>
      <c r="E36" s="62"/>
      <c r="F36" s="63"/>
      <c r="G36" s="67"/>
      <c r="H36" s="68"/>
      <c r="I36" s="68"/>
      <c r="J36" s="68"/>
      <c r="K36" s="68"/>
      <c r="L36" s="68"/>
      <c r="M36" s="68"/>
      <c r="N36" s="68"/>
      <c r="O36" s="68"/>
      <c r="P36" s="68"/>
      <c r="Q36" s="68"/>
      <c r="R36" s="68"/>
      <c r="S36" s="68"/>
      <c r="T36" s="68"/>
      <c r="U36" s="72"/>
      <c r="V36" s="61" t="s">
        <v>598</v>
      </c>
      <c r="W36" s="62"/>
      <c r="X36" s="62"/>
      <c r="Y36" s="62"/>
      <c r="Z36" s="63"/>
      <c r="AA36" s="67"/>
      <c r="AB36" s="68"/>
      <c r="AC36" s="68"/>
      <c r="AD36" s="68"/>
      <c r="AE36" s="68"/>
      <c r="AF36" s="68"/>
      <c r="AG36" s="68"/>
      <c r="AH36" s="68"/>
      <c r="AI36" s="68"/>
      <c r="AJ36" s="68"/>
      <c r="AK36" s="68"/>
      <c r="AL36" s="68"/>
      <c r="AM36" s="68"/>
      <c r="AN36" s="68"/>
      <c r="AO36" s="72"/>
    </row>
    <row r="37" spans="1:43" ht="19.899999999999999" customHeight="1" thickBot="1">
      <c r="B37" s="64"/>
      <c r="C37" s="65"/>
      <c r="D37" s="65"/>
      <c r="E37" s="65"/>
      <c r="F37" s="66"/>
      <c r="G37" s="69"/>
      <c r="H37" s="70"/>
      <c r="I37" s="70"/>
      <c r="J37" s="70"/>
      <c r="K37" s="70"/>
      <c r="L37" s="70"/>
      <c r="M37" s="70"/>
      <c r="N37" s="70"/>
      <c r="O37" s="70"/>
      <c r="P37" s="70"/>
      <c r="Q37" s="70"/>
      <c r="R37" s="70"/>
      <c r="S37" s="70"/>
      <c r="T37" s="70"/>
      <c r="U37" s="71"/>
      <c r="V37" s="64"/>
      <c r="W37" s="65"/>
      <c r="X37" s="65"/>
      <c r="Y37" s="65"/>
      <c r="Z37" s="66"/>
      <c r="AA37" s="69"/>
      <c r="AB37" s="70"/>
      <c r="AC37" s="70"/>
      <c r="AD37" s="70"/>
      <c r="AE37" s="70"/>
      <c r="AF37" s="70"/>
      <c r="AG37" s="70"/>
      <c r="AH37" s="70"/>
      <c r="AI37" s="70"/>
      <c r="AJ37" s="70"/>
      <c r="AK37" s="70"/>
      <c r="AL37" s="70"/>
      <c r="AM37" s="70"/>
      <c r="AN37" s="70"/>
      <c r="AO37" s="71"/>
    </row>
    <row r="38" spans="1:43" ht="7.5" customHeight="1"/>
    <row r="39" spans="1:43" ht="18" customHeight="1">
      <c r="B39" s="235" t="s">
        <v>685</v>
      </c>
      <c r="C39" s="235"/>
      <c r="D39" s="235"/>
      <c r="E39" s="235"/>
      <c r="F39" s="235"/>
      <c r="G39" s="235"/>
      <c r="H39" s="235"/>
      <c r="I39" s="235"/>
      <c r="J39" s="235"/>
      <c r="K39" s="235"/>
      <c r="L39" s="235"/>
      <c r="M39" s="235"/>
      <c r="N39" s="235"/>
      <c r="O39" s="235"/>
      <c r="P39" s="235"/>
      <c r="Q39" s="235"/>
      <c r="R39" s="235"/>
      <c r="S39" s="235"/>
      <c r="T39" s="235"/>
      <c r="U39" s="235"/>
      <c r="V39" s="235"/>
      <c r="W39" s="235"/>
      <c r="X39" s="235"/>
      <c r="Y39" s="235"/>
      <c r="Z39" s="235"/>
      <c r="AA39" s="235"/>
      <c r="AB39" s="235"/>
      <c r="AC39" s="235"/>
      <c r="AD39" s="235"/>
      <c r="AE39" s="235"/>
      <c r="AF39" s="235"/>
      <c r="AG39" s="235"/>
      <c r="AH39" s="235"/>
      <c r="AI39" s="235"/>
      <c r="AJ39" s="235"/>
      <c r="AK39" s="235"/>
      <c r="AL39" s="235"/>
      <c r="AM39" s="235"/>
    </row>
    <row r="40" spans="1:43" ht="22.5" customHeight="1">
      <c r="B40" s="236">
        <v>2021</v>
      </c>
      <c r="C40" s="236"/>
      <c r="D40" s="236"/>
      <c r="E40" s="236"/>
      <c r="F40" s="237" t="s">
        <v>686</v>
      </c>
      <c r="G40" s="237"/>
      <c r="H40" s="236">
        <v>5</v>
      </c>
      <c r="I40" s="236"/>
      <c r="J40" s="237" t="s">
        <v>687</v>
      </c>
      <c r="K40" s="237"/>
      <c r="L40" s="236">
        <v>6</v>
      </c>
      <c r="M40" s="236"/>
      <c r="N40" s="237" t="s">
        <v>688</v>
      </c>
      <c r="O40" s="237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4.9000000000000004" customHeight="1"/>
    <row r="42" spans="1:43" ht="24" customHeight="1">
      <c r="A42" s="56" t="s">
        <v>689</v>
      </c>
      <c r="B42" s="232" t="str">
        <f t="shared" ref="B42" si="0">$F$3</f>
        <v>藤沢市立羽鳥中学校</v>
      </c>
      <c r="C42" s="232"/>
      <c r="D42" s="232"/>
      <c r="E42" s="232"/>
      <c r="F42" s="232"/>
      <c r="G42" s="232"/>
      <c r="H42" s="232"/>
      <c r="I42" s="232"/>
      <c r="J42" s="232"/>
      <c r="K42" s="232"/>
      <c r="L42" s="232"/>
      <c r="M42" s="232"/>
      <c r="N42" s="232"/>
      <c r="O42" s="232"/>
      <c r="P42" s="232"/>
      <c r="Q42" s="232"/>
      <c r="R42" s="232"/>
      <c r="S42" s="232"/>
      <c r="T42" s="233" t="s">
        <v>691</v>
      </c>
      <c r="U42" s="233"/>
      <c r="V42" s="233"/>
      <c r="W42" s="233"/>
      <c r="X42" s="234" t="s">
        <v>753</v>
      </c>
      <c r="Y42" s="234"/>
      <c r="Z42" s="234"/>
      <c r="AA42" s="234"/>
      <c r="AB42" s="234"/>
      <c r="AC42" s="234"/>
      <c r="AD42" s="234"/>
      <c r="AE42" s="234"/>
      <c r="AF42" s="234"/>
      <c r="AG42" s="234"/>
      <c r="AH42" s="234"/>
      <c r="AI42" s="234"/>
      <c r="AJ42" s="234"/>
      <c r="AK42" s="58"/>
      <c r="AL42" s="147" t="s">
        <v>692</v>
      </c>
      <c r="AM42" s="149"/>
    </row>
    <row r="43" spans="1:43" ht="10.9" customHeight="1"/>
    <row r="44" spans="1:43" ht="24" customHeight="1">
      <c r="A44" s="56" t="s">
        <v>693</v>
      </c>
      <c r="B44" s="232" t="str">
        <f t="shared" ref="B44" si="1">$F$8</f>
        <v/>
      </c>
      <c r="C44" s="232"/>
      <c r="D44" s="232"/>
      <c r="E44" s="232"/>
      <c r="F44" s="232"/>
      <c r="G44" s="232"/>
      <c r="H44" s="232"/>
      <c r="I44" s="232"/>
      <c r="J44" s="232"/>
      <c r="K44" s="232"/>
      <c r="L44" s="232"/>
      <c r="M44" s="232"/>
      <c r="N44" s="232"/>
      <c r="O44" s="232"/>
      <c r="P44" s="232"/>
      <c r="Q44" s="232"/>
      <c r="R44" s="232"/>
      <c r="S44" s="232"/>
      <c r="T44" s="233" t="s">
        <v>691</v>
      </c>
      <c r="U44" s="233"/>
      <c r="V44" s="233"/>
      <c r="W44" s="233"/>
      <c r="X44" s="234"/>
      <c r="Y44" s="234"/>
      <c r="Z44" s="234"/>
      <c r="AA44" s="234"/>
      <c r="AB44" s="234"/>
      <c r="AC44" s="234"/>
      <c r="AD44" s="234"/>
      <c r="AE44" s="234"/>
      <c r="AF44" s="234"/>
      <c r="AG44" s="234"/>
      <c r="AH44" s="234"/>
      <c r="AI44" s="234"/>
      <c r="AJ44" s="234"/>
      <c r="AK44" s="58"/>
      <c r="AL44" s="147" t="s">
        <v>692</v>
      </c>
      <c r="AM44" s="149"/>
    </row>
    <row r="45" spans="1:43" ht="25.15" customHeight="1"/>
  </sheetData>
  <sheetProtection sheet="1" objects="1" scenarios="1"/>
  <mergeCells count="247"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  <mergeCell ref="AL28:AM29"/>
    <mergeCell ref="AN28:AO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</mergeCells>
  <phoneticPr fontId="2"/>
  <dataValidations count="3">
    <dataValidation type="list" allowBlank="1" showInputMessage="1" showErrorMessage="1" sqref="T22:U33 AN22:AO33" xr:uid="{00000000-0002-0000-0200-000000000000}">
      <formula1>"×,○"</formula1>
    </dataValidation>
    <dataValidation type="list" allowBlank="1" showInputMessage="1" showErrorMessage="1" errorTitle="入力エラー" sqref="P13:P14 AJ13:AJ14 P16:P17" xr:uid="{00000000-0002-0000-0200-000001000000}">
      <formula1>"　,○"</formula1>
    </dataValidation>
    <dataValidation type="list" allowBlank="1" showInputMessage="1" showErrorMessage="1" errorTitle="入力エラー" sqref="I2:K2 I7:K7" xr:uid="{00000000-0002-0000-0200-000002000000}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>
    <tabColor indexed="12"/>
  </sheetPr>
  <dimension ref="A1:AN26"/>
  <sheetViews>
    <sheetView showGridLines="0" view="pageBreakPreview" zoomScaleNormal="100" zoomScaleSheetLayoutView="100" workbookViewId="0">
      <selection sqref="A1:AO1"/>
    </sheetView>
  </sheetViews>
  <sheetFormatPr defaultColWidth="2.25" defaultRowHeight="13.5"/>
  <cols>
    <col min="1" max="16384" width="2.25" style="3"/>
  </cols>
  <sheetData>
    <row r="1" spans="1:40" ht="49.9" customHeight="1" thickBot="1">
      <c r="A1" s="191" t="str">
        <f>入力見本!B1</f>
        <v>令和３年度　神奈川県中学校バレーボール選手権大会
参加申込書</v>
      </c>
      <c r="B1" s="191"/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  <c r="AH1" s="191"/>
      <c r="AI1" s="191"/>
      <c r="AJ1" s="191"/>
      <c r="AK1" s="191"/>
      <c r="AL1" s="191"/>
      <c r="AM1" s="191"/>
      <c r="AN1" s="191"/>
    </row>
    <row r="2" spans="1:40" s="2" customFormat="1" ht="37.5" customHeight="1" thickBot="1">
      <c r="A2" s="344" t="s">
        <v>546</v>
      </c>
      <c r="B2" s="345"/>
      <c r="C2" s="345"/>
      <c r="D2" s="345"/>
      <c r="E2" s="345"/>
      <c r="F2" s="345"/>
      <c r="G2" s="345"/>
      <c r="H2" s="346">
        <f>IF(入力!I2="","",入力!I2)</f>
        <v>2</v>
      </c>
      <c r="I2" s="301"/>
      <c r="J2" s="347"/>
      <c r="K2" s="348" t="s">
        <v>547</v>
      </c>
      <c r="L2" s="345"/>
      <c r="M2" s="345"/>
      <c r="N2" s="345"/>
      <c r="O2" s="345"/>
      <c r="P2" s="345"/>
      <c r="Q2" s="345"/>
      <c r="R2" s="346">
        <f>IF(入力!S2="","",入力!S2)</f>
        <v>5101</v>
      </c>
      <c r="S2" s="301"/>
      <c r="T2" s="301"/>
      <c r="U2" s="301"/>
      <c r="V2" s="301"/>
      <c r="W2" s="301"/>
      <c r="X2" s="347"/>
      <c r="Y2" s="300" t="str">
        <f>IF(R2="","",VLOOKUP(R2,チーム番号!A2:E501,2,FALSE))</f>
        <v>湘南</v>
      </c>
      <c r="Z2" s="301"/>
      <c r="AA2" s="301"/>
      <c r="AB2" s="301"/>
      <c r="AC2" s="301"/>
      <c r="AD2" s="301"/>
      <c r="AE2" s="333" t="s">
        <v>548</v>
      </c>
      <c r="AF2" s="333"/>
      <c r="AG2" s="333"/>
      <c r="AH2" s="333"/>
      <c r="AI2" s="334"/>
      <c r="AJ2" s="1"/>
    </row>
    <row r="3" spans="1:40" ht="18.75" customHeight="1">
      <c r="A3" s="351" t="s">
        <v>2</v>
      </c>
      <c r="B3" s="352"/>
      <c r="C3" s="352"/>
      <c r="D3" s="353"/>
      <c r="E3" s="302" t="str">
        <f>CONCATENATE(入力!F3,"　　",入力!F8)</f>
        <v>藤沢市立羽鳥中学校　　</v>
      </c>
      <c r="F3" s="303"/>
      <c r="G3" s="303"/>
      <c r="H3" s="303"/>
      <c r="I3" s="303"/>
      <c r="J3" s="303"/>
      <c r="K3" s="303"/>
      <c r="L3" s="303"/>
      <c r="M3" s="303"/>
      <c r="N3" s="303"/>
      <c r="O3" s="303"/>
      <c r="P3" s="303"/>
      <c r="Q3" s="303"/>
      <c r="R3" s="303"/>
      <c r="S3" s="303"/>
      <c r="T3" s="303"/>
      <c r="U3" s="303"/>
      <c r="V3" s="303"/>
      <c r="W3" s="303"/>
      <c r="X3" s="303"/>
      <c r="Y3" s="303"/>
      <c r="Z3" s="304"/>
      <c r="AA3" s="314" t="s">
        <v>1</v>
      </c>
      <c r="AB3" s="174"/>
      <c r="AC3" s="174"/>
      <c r="AD3" s="174"/>
      <c r="AE3" s="174"/>
      <c r="AF3" s="174"/>
      <c r="AG3" s="174"/>
      <c r="AH3" s="174"/>
      <c r="AI3" s="174"/>
      <c r="AJ3" s="174"/>
      <c r="AK3" s="174"/>
      <c r="AL3" s="174"/>
      <c r="AM3" s="174"/>
      <c r="AN3" s="175"/>
    </row>
    <row r="4" spans="1:40" ht="37.5" customHeight="1">
      <c r="A4" s="337"/>
      <c r="B4" s="169"/>
      <c r="C4" s="169"/>
      <c r="D4" s="272"/>
      <c r="E4" s="188"/>
      <c r="F4" s="189"/>
      <c r="G4" s="189"/>
      <c r="H4" s="189"/>
      <c r="I4" s="189"/>
      <c r="J4" s="189"/>
      <c r="K4" s="189"/>
      <c r="L4" s="189"/>
      <c r="M4" s="189"/>
      <c r="N4" s="189"/>
      <c r="O4" s="189"/>
      <c r="P4" s="189"/>
      <c r="Q4" s="189"/>
      <c r="R4" s="189"/>
      <c r="S4" s="189"/>
      <c r="T4" s="189"/>
      <c r="U4" s="189"/>
      <c r="V4" s="189"/>
      <c r="W4" s="189"/>
      <c r="X4" s="189"/>
      <c r="Y4" s="189"/>
      <c r="Z4" s="190"/>
      <c r="AA4" s="308"/>
      <c r="AB4" s="309"/>
      <c r="AC4" s="309"/>
      <c r="AD4" s="309"/>
      <c r="AE4" s="4" t="s">
        <v>3</v>
      </c>
      <c r="AF4" s="309"/>
      <c r="AG4" s="309"/>
      <c r="AH4" s="309"/>
      <c r="AI4" s="309"/>
      <c r="AJ4" s="4" t="s">
        <v>3</v>
      </c>
      <c r="AK4" s="309"/>
      <c r="AL4" s="309"/>
      <c r="AM4" s="309"/>
      <c r="AN4" s="310"/>
    </row>
    <row r="5" spans="1:40" ht="18.75" customHeight="1">
      <c r="A5" s="141" t="s">
        <v>5</v>
      </c>
      <c r="B5" s="142"/>
      <c r="C5" s="142"/>
      <c r="D5" s="143"/>
      <c r="E5" s="147" t="s">
        <v>14</v>
      </c>
      <c r="F5" s="148"/>
      <c r="G5" s="148"/>
      <c r="H5" s="148"/>
      <c r="I5" s="148"/>
      <c r="J5" s="149"/>
      <c r="K5" s="142"/>
      <c r="L5" s="142"/>
      <c r="M5" s="142"/>
      <c r="N5" s="142"/>
      <c r="O5" s="142"/>
      <c r="P5" s="142"/>
      <c r="Q5" s="142"/>
      <c r="R5" s="142"/>
      <c r="S5" s="142"/>
      <c r="T5" s="142"/>
      <c r="U5" s="142"/>
      <c r="V5" s="142"/>
      <c r="W5" s="142"/>
      <c r="X5" s="142"/>
      <c r="Y5" s="142"/>
      <c r="Z5" s="143"/>
      <c r="AA5" s="152" t="s">
        <v>4</v>
      </c>
      <c r="AB5" s="153"/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4"/>
    </row>
    <row r="6" spans="1:40" ht="37.5" customHeight="1">
      <c r="A6" s="337"/>
      <c r="B6" s="169"/>
      <c r="C6" s="169"/>
      <c r="D6" s="272"/>
      <c r="E6" s="349"/>
      <c r="F6" s="350"/>
      <c r="G6" s="5" t="s">
        <v>13</v>
      </c>
      <c r="H6" s="335"/>
      <c r="I6" s="335"/>
      <c r="J6" s="336"/>
      <c r="K6" s="169"/>
      <c r="L6" s="169"/>
      <c r="M6" s="169"/>
      <c r="N6" s="169"/>
      <c r="O6" s="169"/>
      <c r="P6" s="169"/>
      <c r="Q6" s="169"/>
      <c r="R6" s="169"/>
      <c r="S6" s="169"/>
      <c r="T6" s="169"/>
      <c r="U6" s="169"/>
      <c r="V6" s="169"/>
      <c r="W6" s="169"/>
      <c r="X6" s="169"/>
      <c r="Y6" s="169"/>
      <c r="Z6" s="272"/>
      <c r="AA6" s="308"/>
      <c r="AB6" s="309"/>
      <c r="AC6" s="309"/>
      <c r="AD6" s="309"/>
      <c r="AE6" s="4" t="s">
        <v>3</v>
      </c>
      <c r="AF6" s="309"/>
      <c r="AG6" s="309"/>
      <c r="AH6" s="309"/>
      <c r="AI6" s="309"/>
      <c r="AJ6" s="4" t="s">
        <v>3</v>
      </c>
      <c r="AK6" s="309"/>
      <c r="AL6" s="309"/>
      <c r="AM6" s="309"/>
      <c r="AN6" s="310"/>
    </row>
    <row r="7" spans="1:40" ht="18.75" customHeight="1">
      <c r="A7" s="338" t="s">
        <v>0</v>
      </c>
      <c r="B7" s="306"/>
      <c r="C7" s="306"/>
      <c r="D7" s="307"/>
      <c r="E7" s="328" t="str">
        <f>IF(入力!F12="","",入力!F12)</f>
        <v>みやじ</v>
      </c>
      <c r="F7" s="329"/>
      <c r="G7" s="329"/>
      <c r="H7" s="329"/>
      <c r="I7" s="329"/>
      <c r="J7" s="329"/>
      <c r="K7" s="329" t="str">
        <f>IF(入力!L12="","",入力!L12)</f>
        <v/>
      </c>
      <c r="L7" s="329"/>
      <c r="M7" s="329"/>
      <c r="N7" s="329"/>
      <c r="O7" s="329"/>
      <c r="P7" s="330"/>
      <c r="Q7" s="331" t="s">
        <v>0</v>
      </c>
      <c r="R7" s="306"/>
      <c r="S7" s="306"/>
      <c r="T7" s="307"/>
      <c r="U7" s="331" t="e">
        <f>IF(入力!#REF!="","",入力!#REF!)</f>
        <v>#REF!</v>
      </c>
      <c r="V7" s="306"/>
      <c r="W7" s="306"/>
      <c r="X7" s="306"/>
      <c r="Y7" s="306"/>
      <c r="Z7" s="332"/>
      <c r="AA7" s="305" t="str">
        <f>IF(入力!AB12="","",入力!AB12)</f>
        <v/>
      </c>
      <c r="AB7" s="306"/>
      <c r="AC7" s="306"/>
      <c r="AD7" s="306"/>
      <c r="AE7" s="306"/>
      <c r="AF7" s="307"/>
      <c r="AG7" s="323" t="s">
        <v>545</v>
      </c>
      <c r="AH7" s="324"/>
      <c r="AI7" s="324"/>
      <c r="AJ7" s="324"/>
      <c r="AK7" s="324"/>
      <c r="AL7" s="324"/>
      <c r="AM7" s="324"/>
      <c r="AN7" s="325"/>
    </row>
    <row r="8" spans="1:40" ht="37.5" customHeight="1" thickBot="1">
      <c r="A8" s="337" t="s">
        <v>6</v>
      </c>
      <c r="B8" s="169"/>
      <c r="C8" s="169"/>
      <c r="D8" s="272"/>
      <c r="E8" s="354" t="str">
        <f>IF(入力!F13="","",入力!F13)</f>
        <v>宮地</v>
      </c>
      <c r="F8" s="355"/>
      <c r="G8" s="355"/>
      <c r="H8" s="355"/>
      <c r="I8" s="355"/>
      <c r="J8" s="355"/>
      <c r="K8" s="355" t="str">
        <f>IF(入力!L13="","",入力!L13)</f>
        <v/>
      </c>
      <c r="L8" s="355"/>
      <c r="M8" s="355"/>
      <c r="N8" s="355"/>
      <c r="O8" s="355"/>
      <c r="P8" s="356"/>
      <c r="Q8" s="315" t="s">
        <v>7</v>
      </c>
      <c r="R8" s="316"/>
      <c r="S8" s="316"/>
      <c r="T8" s="317"/>
      <c r="U8" s="318" t="e">
        <f>IF(入力!#REF!="","",入力!#REF!)</f>
        <v>#REF!</v>
      </c>
      <c r="V8" s="319"/>
      <c r="W8" s="319"/>
      <c r="X8" s="319"/>
      <c r="Y8" s="319"/>
      <c r="Z8" s="320"/>
      <c r="AA8" s="321" t="str">
        <f>IF(入力!AB13="","",入力!AB13)</f>
        <v/>
      </c>
      <c r="AB8" s="319"/>
      <c r="AC8" s="319"/>
      <c r="AD8" s="319"/>
      <c r="AE8" s="319"/>
      <c r="AF8" s="322"/>
      <c r="AG8" s="295" t="str">
        <f>IF(入力!AJ13="","",入力!AJ13)</f>
        <v>　</v>
      </c>
      <c r="AH8" s="145"/>
      <c r="AI8" s="327" t="s">
        <v>575</v>
      </c>
      <c r="AJ8" s="327"/>
      <c r="AK8" s="327"/>
      <c r="AL8" s="327"/>
      <c r="AM8" s="145" t="str">
        <f>IF(入力!AO13="","",入力!AO13)</f>
        <v/>
      </c>
      <c r="AN8" s="326"/>
    </row>
    <row r="9" spans="1:40" ht="18.75" customHeight="1">
      <c r="A9" s="338" t="s">
        <v>0</v>
      </c>
      <c r="B9" s="306"/>
      <c r="C9" s="306"/>
      <c r="D9" s="307"/>
      <c r="E9" s="331" t="str">
        <f>IF(入力!F15="","",入力!F15)</f>
        <v>あおき</v>
      </c>
      <c r="F9" s="306"/>
      <c r="G9" s="306"/>
      <c r="H9" s="306"/>
      <c r="I9" s="306"/>
      <c r="J9" s="332"/>
      <c r="K9" s="305" t="str">
        <f>IF(入力!L15="","",入力!L15)</f>
        <v/>
      </c>
      <c r="L9" s="306"/>
      <c r="M9" s="306"/>
      <c r="N9" s="306"/>
      <c r="O9" s="306"/>
      <c r="P9" s="307"/>
      <c r="Q9" s="331" t="s">
        <v>0</v>
      </c>
      <c r="R9" s="306"/>
      <c r="S9" s="306"/>
      <c r="T9" s="307"/>
      <c r="U9" s="331" t="e">
        <f>IF(入力!#REF!="","",入力!#REF!)</f>
        <v>#REF!</v>
      </c>
      <c r="V9" s="306"/>
      <c r="W9" s="306"/>
      <c r="X9" s="306"/>
      <c r="Y9" s="306"/>
      <c r="Z9" s="332"/>
      <c r="AA9" s="305" t="str">
        <f>IF(入力!AB15="","",入力!AB15)</f>
        <v/>
      </c>
      <c r="AB9" s="306"/>
      <c r="AC9" s="306"/>
      <c r="AD9" s="306"/>
      <c r="AE9" s="306"/>
      <c r="AF9" s="357"/>
      <c r="AG9" s="359"/>
      <c r="AH9" s="360"/>
      <c r="AI9" s="360"/>
      <c r="AJ9" s="360"/>
      <c r="AK9" s="360"/>
      <c r="AL9" s="360"/>
      <c r="AM9" s="360"/>
      <c r="AN9" s="360"/>
    </row>
    <row r="10" spans="1:40" ht="37.5" customHeight="1" thickBot="1">
      <c r="A10" s="144" t="s">
        <v>8</v>
      </c>
      <c r="B10" s="145"/>
      <c r="C10" s="145"/>
      <c r="D10" s="146"/>
      <c r="E10" s="339" t="str">
        <f>IF(入力!F16="","",入力!F16)</f>
        <v>青木　</v>
      </c>
      <c r="F10" s="340"/>
      <c r="G10" s="340"/>
      <c r="H10" s="340"/>
      <c r="I10" s="340"/>
      <c r="J10" s="341"/>
      <c r="K10" s="342" t="str">
        <f>IF(入力!L16="","",入力!L16)</f>
        <v/>
      </c>
      <c r="L10" s="340"/>
      <c r="M10" s="340"/>
      <c r="N10" s="340"/>
      <c r="O10" s="340"/>
      <c r="P10" s="343"/>
      <c r="Q10" s="145" t="s">
        <v>9</v>
      </c>
      <c r="R10" s="145"/>
      <c r="S10" s="145"/>
      <c r="T10" s="146"/>
      <c r="U10" s="339" t="e">
        <f>IF(入力!#REF!="","",入力!#REF!)</f>
        <v>#REF!</v>
      </c>
      <c r="V10" s="340"/>
      <c r="W10" s="340"/>
      <c r="X10" s="340"/>
      <c r="Y10" s="340"/>
      <c r="Z10" s="341"/>
      <c r="AA10" s="342" t="str">
        <f>IF(入力!AB16="","",入力!AB16)</f>
        <v/>
      </c>
      <c r="AB10" s="340"/>
      <c r="AC10" s="340"/>
      <c r="AD10" s="340"/>
      <c r="AE10" s="340"/>
      <c r="AF10" s="358"/>
      <c r="AG10" s="361"/>
      <c r="AH10" s="362"/>
      <c r="AI10" s="362"/>
      <c r="AJ10" s="362"/>
      <c r="AK10" s="362"/>
      <c r="AL10" s="362"/>
      <c r="AM10" s="362"/>
      <c r="AN10" s="362"/>
    </row>
    <row r="11" spans="1:40" ht="9" customHeight="1"/>
    <row r="12" spans="1:40" ht="22.5" customHeight="1" thickBot="1">
      <c r="A12" s="145" t="s">
        <v>10</v>
      </c>
      <c r="B12" s="145"/>
      <c r="C12" s="145"/>
      <c r="D12" s="145"/>
      <c r="E12" s="145"/>
      <c r="F12" s="145"/>
      <c r="G12" s="296" t="s">
        <v>577</v>
      </c>
      <c r="H12" s="296"/>
      <c r="I12" s="296"/>
      <c r="J12" s="296"/>
      <c r="K12" s="296"/>
      <c r="L12" s="296"/>
      <c r="M12" s="296"/>
      <c r="N12" s="296"/>
      <c r="O12" s="296"/>
      <c r="P12" s="296"/>
      <c r="Q12" s="296"/>
      <c r="R12" s="296"/>
      <c r="S12" s="296"/>
      <c r="T12" s="296"/>
      <c r="U12" s="296"/>
      <c r="V12" s="296"/>
      <c r="W12" s="296"/>
      <c r="X12" s="296"/>
      <c r="Y12" s="296"/>
      <c r="Z12" s="296"/>
      <c r="AA12" s="296"/>
      <c r="AB12" s="296"/>
      <c r="AC12" s="296"/>
      <c r="AD12" s="296"/>
      <c r="AE12" s="296"/>
      <c r="AF12" s="296"/>
      <c r="AG12" s="296"/>
      <c r="AH12" s="296"/>
      <c r="AI12" s="296"/>
      <c r="AJ12" s="296"/>
      <c r="AK12" s="296"/>
      <c r="AL12" s="296"/>
    </row>
    <row r="13" spans="1:40" ht="18.75" customHeight="1">
      <c r="A13" s="129" t="s">
        <v>11</v>
      </c>
      <c r="B13" s="130"/>
      <c r="C13" s="133" t="s">
        <v>12</v>
      </c>
      <c r="D13" s="133"/>
      <c r="E13" s="135" t="s">
        <v>578</v>
      </c>
      <c r="F13" s="136"/>
      <c r="G13" s="136"/>
      <c r="H13" s="136"/>
      <c r="I13" s="136"/>
      <c r="J13" s="136" t="s">
        <v>578</v>
      </c>
      <c r="K13" s="136"/>
      <c r="L13" s="136"/>
      <c r="M13" s="136"/>
      <c r="N13" s="137"/>
      <c r="O13" s="123" t="s">
        <v>576</v>
      </c>
      <c r="P13" s="124"/>
      <c r="Q13" s="123" t="s">
        <v>15</v>
      </c>
      <c r="R13" s="124"/>
      <c r="S13" s="123" t="s">
        <v>16</v>
      </c>
      <c r="T13" s="126"/>
      <c r="U13" s="129" t="s">
        <v>11</v>
      </c>
      <c r="V13" s="130"/>
      <c r="W13" s="133" t="s">
        <v>12</v>
      </c>
      <c r="X13" s="133"/>
      <c r="Y13" s="135" t="s">
        <v>578</v>
      </c>
      <c r="Z13" s="136"/>
      <c r="AA13" s="136"/>
      <c r="AB13" s="136"/>
      <c r="AC13" s="136"/>
      <c r="AD13" s="136" t="s">
        <v>578</v>
      </c>
      <c r="AE13" s="136"/>
      <c r="AF13" s="136"/>
      <c r="AG13" s="136"/>
      <c r="AH13" s="137"/>
      <c r="AI13" s="123" t="s">
        <v>576</v>
      </c>
      <c r="AJ13" s="124"/>
      <c r="AK13" s="123" t="s">
        <v>15</v>
      </c>
      <c r="AL13" s="124"/>
      <c r="AM13" s="123" t="s">
        <v>16</v>
      </c>
      <c r="AN13" s="126"/>
    </row>
    <row r="14" spans="1:40" ht="37.5" customHeight="1" thickBot="1">
      <c r="A14" s="131"/>
      <c r="B14" s="132"/>
      <c r="C14" s="134"/>
      <c r="D14" s="134"/>
      <c r="E14" s="138" t="s">
        <v>542</v>
      </c>
      <c r="F14" s="139"/>
      <c r="G14" s="139"/>
      <c r="H14" s="139"/>
      <c r="I14" s="139"/>
      <c r="J14" s="139" t="s">
        <v>543</v>
      </c>
      <c r="K14" s="139"/>
      <c r="L14" s="139"/>
      <c r="M14" s="139"/>
      <c r="N14" s="140"/>
      <c r="O14" s="125"/>
      <c r="P14" s="125"/>
      <c r="Q14" s="125"/>
      <c r="R14" s="125"/>
      <c r="S14" s="125"/>
      <c r="T14" s="127"/>
      <c r="U14" s="131"/>
      <c r="V14" s="132"/>
      <c r="W14" s="134"/>
      <c r="X14" s="134"/>
      <c r="Y14" s="138" t="s">
        <v>542</v>
      </c>
      <c r="Z14" s="139"/>
      <c r="AA14" s="139"/>
      <c r="AB14" s="139"/>
      <c r="AC14" s="139"/>
      <c r="AD14" s="139" t="s">
        <v>543</v>
      </c>
      <c r="AE14" s="139"/>
      <c r="AF14" s="139"/>
      <c r="AG14" s="139"/>
      <c r="AH14" s="140"/>
      <c r="AI14" s="125"/>
      <c r="AJ14" s="125"/>
      <c r="AK14" s="125"/>
      <c r="AL14" s="125"/>
      <c r="AM14" s="125"/>
      <c r="AN14" s="127"/>
    </row>
    <row r="15" spans="1:40" ht="18.75" customHeight="1" thickTop="1">
      <c r="A15" s="116">
        <v>1</v>
      </c>
      <c r="B15" s="117"/>
      <c r="C15" s="286">
        <f>IF(入力!D22="","",入力!D22)</f>
        <v>1</v>
      </c>
      <c r="D15" s="286"/>
      <c r="E15" s="282" t="str">
        <f>IF(入力!F22="","",入力!F22)</f>
        <v>こいど</v>
      </c>
      <c r="F15" s="283"/>
      <c r="G15" s="283"/>
      <c r="H15" s="283"/>
      <c r="I15" s="283"/>
      <c r="J15" s="283" t="str">
        <f>IF(入力!K22="","",入力!K22)</f>
        <v>あいな</v>
      </c>
      <c r="K15" s="283"/>
      <c r="L15" s="283"/>
      <c r="M15" s="283"/>
      <c r="N15" s="284"/>
      <c r="O15" s="286">
        <f>IF(入力!P22="","",入力!P22)</f>
        <v>3</v>
      </c>
      <c r="P15" s="286"/>
      <c r="Q15" s="288">
        <f>IF(入力!R22="","",入力!R22)</f>
        <v>155</v>
      </c>
      <c r="R15" s="289"/>
      <c r="S15" s="288" t="str">
        <f>IF(入力!T22="","",入力!T22)</f>
        <v>○</v>
      </c>
      <c r="T15" s="290"/>
      <c r="U15" s="116">
        <v>7</v>
      </c>
      <c r="V15" s="117"/>
      <c r="W15" s="286">
        <f>IF(入力!X22="","",入力!X22)</f>
        <v>7</v>
      </c>
      <c r="X15" s="286"/>
      <c r="Y15" s="282" t="str">
        <f>IF(入力!Z22="","",入力!Z22)</f>
        <v>ふじい</v>
      </c>
      <c r="Z15" s="283"/>
      <c r="AA15" s="283"/>
      <c r="AB15" s="283"/>
      <c r="AC15" s="283"/>
      <c r="AD15" s="283" t="str">
        <f>IF(入力!AE22="","",入力!AE22)</f>
        <v>みんと</v>
      </c>
      <c r="AE15" s="283"/>
      <c r="AF15" s="283"/>
      <c r="AG15" s="283"/>
      <c r="AH15" s="284"/>
      <c r="AI15" s="286">
        <f>IF(入力!AJ22="","",入力!AJ22)</f>
        <v>3</v>
      </c>
      <c r="AJ15" s="286"/>
      <c r="AK15" s="288">
        <f>IF(入力!AL22="","",入力!AL22)</f>
        <v>150</v>
      </c>
      <c r="AL15" s="289"/>
      <c r="AM15" s="288" t="str">
        <f>IF(入力!AN22="","",入力!AN22)</f>
        <v>○</v>
      </c>
      <c r="AN15" s="290"/>
    </row>
    <row r="16" spans="1:40" ht="37.5" customHeight="1">
      <c r="A16" s="99"/>
      <c r="B16" s="100"/>
      <c r="C16" s="287"/>
      <c r="D16" s="287"/>
      <c r="E16" s="299" t="str">
        <f>IF(入力!F23="","",入力!F23)</f>
        <v>古井戸</v>
      </c>
      <c r="F16" s="297"/>
      <c r="G16" s="297"/>
      <c r="H16" s="297"/>
      <c r="I16" s="297"/>
      <c r="J16" s="297" t="str">
        <f>IF(入力!K23="","",入力!K23)</f>
        <v>愛菜</v>
      </c>
      <c r="K16" s="297"/>
      <c r="L16" s="297"/>
      <c r="M16" s="297"/>
      <c r="N16" s="298"/>
      <c r="O16" s="287"/>
      <c r="P16" s="287"/>
      <c r="Q16" s="168"/>
      <c r="R16" s="272"/>
      <c r="S16" s="168"/>
      <c r="T16" s="291"/>
      <c r="U16" s="99"/>
      <c r="V16" s="100"/>
      <c r="W16" s="287"/>
      <c r="X16" s="287"/>
      <c r="Y16" s="299" t="str">
        <f>IF(入力!Z23="","",入力!Z23)</f>
        <v>藤井</v>
      </c>
      <c r="Z16" s="297"/>
      <c r="AA16" s="297"/>
      <c r="AB16" s="297"/>
      <c r="AC16" s="297"/>
      <c r="AD16" s="297" t="str">
        <f>IF(入力!AE23="","",入力!AE23)</f>
        <v>美音</v>
      </c>
      <c r="AE16" s="297"/>
      <c r="AF16" s="297"/>
      <c r="AG16" s="297"/>
      <c r="AH16" s="298"/>
      <c r="AI16" s="287"/>
      <c r="AJ16" s="287"/>
      <c r="AK16" s="168"/>
      <c r="AL16" s="272"/>
      <c r="AM16" s="168"/>
      <c r="AN16" s="291"/>
    </row>
    <row r="17" spans="1:40" ht="18.75" customHeight="1">
      <c r="A17" s="89">
        <v>2</v>
      </c>
      <c r="B17" s="90"/>
      <c r="C17" s="280">
        <f>IF(入力!D24="","",入力!D24)</f>
        <v>2</v>
      </c>
      <c r="D17" s="280"/>
      <c r="E17" s="285" t="str">
        <f>IF(入力!F24="","",入力!F24)</f>
        <v>おざわ</v>
      </c>
      <c r="F17" s="278"/>
      <c r="G17" s="278"/>
      <c r="H17" s="278"/>
      <c r="I17" s="278"/>
      <c r="J17" s="278" t="str">
        <f>IF(入力!K24="","",入力!K24)</f>
        <v>りな</v>
      </c>
      <c r="K17" s="278"/>
      <c r="L17" s="278"/>
      <c r="M17" s="278"/>
      <c r="N17" s="279"/>
      <c r="O17" s="280">
        <f>IF(入力!P24="","",入力!P24)</f>
        <v>3</v>
      </c>
      <c r="P17" s="280"/>
      <c r="Q17" s="271">
        <f>IF(入力!R24="","",入力!R24)</f>
        <v>158</v>
      </c>
      <c r="R17" s="143"/>
      <c r="S17" s="273" t="str">
        <f>IF(入力!T24="","",入力!T24)</f>
        <v>○</v>
      </c>
      <c r="T17" s="274"/>
      <c r="U17" s="89">
        <v>8</v>
      </c>
      <c r="V17" s="90"/>
      <c r="W17" s="280">
        <f>IF(入力!X24="","",入力!X24)</f>
        <v>8</v>
      </c>
      <c r="X17" s="280"/>
      <c r="Y17" s="285" t="str">
        <f>IF(入力!Z24="","",入力!Z24)</f>
        <v>いまい</v>
      </c>
      <c r="Z17" s="278"/>
      <c r="AA17" s="278"/>
      <c r="AB17" s="278"/>
      <c r="AC17" s="278"/>
      <c r="AD17" s="278" t="str">
        <f>IF(入力!AE24="","",入力!AE24)</f>
        <v>ななみ</v>
      </c>
      <c r="AE17" s="278"/>
      <c r="AF17" s="278"/>
      <c r="AG17" s="278"/>
      <c r="AH17" s="279"/>
      <c r="AI17" s="280">
        <f>IF(入力!AJ24="","",入力!AJ24)</f>
        <v>3</v>
      </c>
      <c r="AJ17" s="280"/>
      <c r="AK17" s="271">
        <f>IF(入力!AL24="","",入力!AL24)</f>
        <v>163</v>
      </c>
      <c r="AL17" s="143"/>
      <c r="AM17" s="273" t="str">
        <f>IF(入力!AN24="","",入力!AN24)</f>
        <v>○</v>
      </c>
      <c r="AN17" s="274"/>
    </row>
    <row r="18" spans="1:40" ht="37.5" customHeight="1">
      <c r="A18" s="107"/>
      <c r="B18" s="108"/>
      <c r="C18" s="281"/>
      <c r="D18" s="281"/>
      <c r="E18" s="269" t="str">
        <f>IF(入力!F25="","",入力!F25)</f>
        <v>小澤</v>
      </c>
      <c r="F18" s="270"/>
      <c r="G18" s="270"/>
      <c r="H18" s="270"/>
      <c r="I18" s="270"/>
      <c r="J18" s="270" t="str">
        <f>IF(入力!K25="","",入力!K25)</f>
        <v>璃菜</v>
      </c>
      <c r="K18" s="270"/>
      <c r="L18" s="270"/>
      <c r="M18" s="270"/>
      <c r="N18" s="277"/>
      <c r="O18" s="281"/>
      <c r="P18" s="281"/>
      <c r="Q18" s="168"/>
      <c r="R18" s="272"/>
      <c r="S18" s="275"/>
      <c r="T18" s="276"/>
      <c r="U18" s="107"/>
      <c r="V18" s="108"/>
      <c r="W18" s="281"/>
      <c r="X18" s="281"/>
      <c r="Y18" s="269" t="str">
        <f>IF(入力!Z25="","",入力!Z25)</f>
        <v>今井</v>
      </c>
      <c r="Z18" s="270"/>
      <c r="AA18" s="270"/>
      <c r="AB18" s="270"/>
      <c r="AC18" s="270"/>
      <c r="AD18" s="270" t="str">
        <f>IF(入力!AE25="","",入力!AE25)</f>
        <v>七海</v>
      </c>
      <c r="AE18" s="270"/>
      <c r="AF18" s="270"/>
      <c r="AG18" s="270"/>
      <c r="AH18" s="277"/>
      <c r="AI18" s="281"/>
      <c r="AJ18" s="281"/>
      <c r="AK18" s="168"/>
      <c r="AL18" s="272"/>
      <c r="AM18" s="275"/>
      <c r="AN18" s="276"/>
    </row>
    <row r="19" spans="1:40" ht="18.75" customHeight="1">
      <c r="A19" s="99">
        <v>3</v>
      </c>
      <c r="B19" s="100"/>
      <c r="C19" s="280">
        <f>IF(入力!D26="","",入力!D26)</f>
        <v>3</v>
      </c>
      <c r="D19" s="280"/>
      <c r="E19" s="285" t="str">
        <f>IF(入力!F26="","",入力!F26)</f>
        <v>しんぼ</v>
      </c>
      <c r="F19" s="278"/>
      <c r="G19" s="278"/>
      <c r="H19" s="278"/>
      <c r="I19" s="278"/>
      <c r="J19" s="278" t="str">
        <f>IF(入力!K26="","",入力!K26)</f>
        <v>ゆめ</v>
      </c>
      <c r="K19" s="278"/>
      <c r="L19" s="278"/>
      <c r="M19" s="278"/>
      <c r="N19" s="279"/>
      <c r="O19" s="280">
        <f>IF(入力!P26="","",入力!P26)</f>
        <v>3</v>
      </c>
      <c r="P19" s="280"/>
      <c r="Q19" s="271">
        <f>IF(入力!R26="","",入力!R26)</f>
        <v>165</v>
      </c>
      <c r="R19" s="143"/>
      <c r="S19" s="273" t="str">
        <f>IF(入力!T26="","",入力!T26)</f>
        <v>○</v>
      </c>
      <c r="T19" s="274"/>
      <c r="U19" s="99">
        <v>9</v>
      </c>
      <c r="V19" s="100"/>
      <c r="W19" s="280">
        <f>IF(入力!X26="","",入力!X26)</f>
        <v>9</v>
      </c>
      <c r="X19" s="280"/>
      <c r="Y19" s="285" t="str">
        <f>IF(入力!Z26="","",入力!Z26)</f>
        <v>おおばやし</v>
      </c>
      <c r="Z19" s="278"/>
      <c r="AA19" s="278"/>
      <c r="AB19" s="278"/>
      <c r="AC19" s="278"/>
      <c r="AD19" s="278" t="str">
        <f>IF(入力!AE26="","",入力!AE26)</f>
        <v>かえで</v>
      </c>
      <c r="AE19" s="278"/>
      <c r="AF19" s="278"/>
      <c r="AG19" s="278"/>
      <c r="AH19" s="279"/>
      <c r="AI19" s="280">
        <f>IF(入力!AJ26="","",入力!AJ26)</f>
        <v>3</v>
      </c>
      <c r="AJ19" s="280"/>
      <c r="AK19" s="271">
        <f>IF(入力!AL26="","",入力!AL26)</f>
        <v>158</v>
      </c>
      <c r="AL19" s="143"/>
      <c r="AM19" s="273" t="str">
        <f>IF(入力!AN26="","",入力!AN26)</f>
        <v>○</v>
      </c>
      <c r="AN19" s="274"/>
    </row>
    <row r="20" spans="1:40" ht="37.5" customHeight="1">
      <c r="A20" s="99"/>
      <c r="B20" s="100"/>
      <c r="C20" s="281"/>
      <c r="D20" s="281"/>
      <c r="E20" s="269" t="str">
        <f>IF(入力!F27="","",入力!F27)</f>
        <v>眞保</v>
      </c>
      <c r="F20" s="270"/>
      <c r="G20" s="270"/>
      <c r="H20" s="270"/>
      <c r="I20" s="270"/>
      <c r="J20" s="270" t="str">
        <f>IF(入力!K27="","",入力!K27)</f>
        <v>優萌</v>
      </c>
      <c r="K20" s="270"/>
      <c r="L20" s="270"/>
      <c r="M20" s="270"/>
      <c r="N20" s="277"/>
      <c r="O20" s="281"/>
      <c r="P20" s="281"/>
      <c r="Q20" s="168"/>
      <c r="R20" s="272"/>
      <c r="S20" s="275"/>
      <c r="T20" s="276"/>
      <c r="U20" s="99"/>
      <c r="V20" s="100"/>
      <c r="W20" s="281"/>
      <c r="X20" s="281"/>
      <c r="Y20" s="269" t="str">
        <f>IF(入力!Z27="","",入力!Z27)</f>
        <v>大林</v>
      </c>
      <c r="Z20" s="270"/>
      <c r="AA20" s="270"/>
      <c r="AB20" s="270"/>
      <c r="AC20" s="270"/>
      <c r="AD20" s="270" t="str">
        <f>IF(入力!AE27="","",入力!AE27)</f>
        <v>楓</v>
      </c>
      <c r="AE20" s="270"/>
      <c r="AF20" s="270"/>
      <c r="AG20" s="270"/>
      <c r="AH20" s="277"/>
      <c r="AI20" s="281"/>
      <c r="AJ20" s="281"/>
      <c r="AK20" s="168"/>
      <c r="AL20" s="272"/>
      <c r="AM20" s="275"/>
      <c r="AN20" s="276"/>
    </row>
    <row r="21" spans="1:40" ht="18.75" customHeight="1">
      <c r="A21" s="89">
        <v>4</v>
      </c>
      <c r="B21" s="90"/>
      <c r="C21" s="280">
        <f>IF(入力!D28="","",入力!D28)</f>
        <v>4</v>
      </c>
      <c r="D21" s="280"/>
      <c r="E21" s="285" t="str">
        <f>IF(入力!F28="","",入力!F28)</f>
        <v>やなぎの</v>
      </c>
      <c r="F21" s="278"/>
      <c r="G21" s="278"/>
      <c r="H21" s="278"/>
      <c r="I21" s="278"/>
      <c r="J21" s="278" t="str">
        <f>IF(入力!K28="","",入力!K28)</f>
        <v>あみ</v>
      </c>
      <c r="K21" s="278"/>
      <c r="L21" s="278"/>
      <c r="M21" s="278"/>
      <c r="N21" s="279"/>
      <c r="O21" s="280">
        <f>IF(入力!P28="","",入力!P28)</f>
        <v>3</v>
      </c>
      <c r="P21" s="280"/>
      <c r="Q21" s="271">
        <f>IF(入力!R28="","",入力!R28)</f>
        <v>156</v>
      </c>
      <c r="R21" s="143"/>
      <c r="S21" s="273" t="str">
        <f>IF(入力!T28="","",入力!T28)</f>
        <v>○</v>
      </c>
      <c r="T21" s="274"/>
      <c r="U21" s="89">
        <v>10</v>
      </c>
      <c r="V21" s="90"/>
      <c r="W21" s="280">
        <f>IF(入力!X28="","",入力!X28)</f>
        <v>10</v>
      </c>
      <c r="X21" s="280"/>
      <c r="Y21" s="285" t="str">
        <f>IF(入力!Z28="","",入力!Z28)</f>
        <v>おおが</v>
      </c>
      <c r="Z21" s="278"/>
      <c r="AA21" s="278"/>
      <c r="AB21" s="278"/>
      <c r="AC21" s="278"/>
      <c r="AD21" s="278" t="str">
        <f>IF(入力!AE28="","",入力!AE28)</f>
        <v>まお</v>
      </c>
      <c r="AE21" s="278"/>
      <c r="AF21" s="278"/>
      <c r="AG21" s="278"/>
      <c r="AH21" s="279"/>
      <c r="AI21" s="280">
        <f>IF(入力!AJ28="","",入力!AJ28)</f>
        <v>3</v>
      </c>
      <c r="AJ21" s="280"/>
      <c r="AK21" s="271">
        <f>IF(入力!AL28="","",入力!AL28)</f>
        <v>155</v>
      </c>
      <c r="AL21" s="143"/>
      <c r="AM21" s="273" t="str">
        <f>IF(入力!AN28="","",入力!AN28)</f>
        <v>○</v>
      </c>
      <c r="AN21" s="274"/>
    </row>
    <row r="22" spans="1:40" ht="37.5" customHeight="1">
      <c r="A22" s="107"/>
      <c r="B22" s="108"/>
      <c r="C22" s="281"/>
      <c r="D22" s="281"/>
      <c r="E22" s="269" t="str">
        <f>IF(入力!F29="","",入力!F29)</f>
        <v>柳野</v>
      </c>
      <c r="F22" s="270"/>
      <c r="G22" s="270"/>
      <c r="H22" s="270"/>
      <c r="I22" s="270"/>
      <c r="J22" s="270" t="str">
        <f>IF(入力!K29="","",入力!K29)</f>
        <v>杏実</v>
      </c>
      <c r="K22" s="270"/>
      <c r="L22" s="270"/>
      <c r="M22" s="270"/>
      <c r="N22" s="277"/>
      <c r="O22" s="281"/>
      <c r="P22" s="281"/>
      <c r="Q22" s="168"/>
      <c r="R22" s="272"/>
      <c r="S22" s="275"/>
      <c r="T22" s="276"/>
      <c r="U22" s="107"/>
      <c r="V22" s="108"/>
      <c r="W22" s="281"/>
      <c r="X22" s="281"/>
      <c r="Y22" s="269" t="str">
        <f>IF(入力!Z29="","",入力!Z29)</f>
        <v>大賀</v>
      </c>
      <c r="Z22" s="270"/>
      <c r="AA22" s="270"/>
      <c r="AB22" s="270"/>
      <c r="AC22" s="270"/>
      <c r="AD22" s="270" t="str">
        <f>IF(入力!AE29="","",入力!AE29)</f>
        <v>万緒</v>
      </c>
      <c r="AE22" s="270"/>
      <c r="AF22" s="270"/>
      <c r="AG22" s="270"/>
      <c r="AH22" s="277"/>
      <c r="AI22" s="281"/>
      <c r="AJ22" s="281"/>
      <c r="AK22" s="168"/>
      <c r="AL22" s="272"/>
      <c r="AM22" s="275"/>
      <c r="AN22" s="276"/>
    </row>
    <row r="23" spans="1:40" ht="18.75" customHeight="1">
      <c r="A23" s="99">
        <v>5</v>
      </c>
      <c r="B23" s="100"/>
      <c r="C23" s="280">
        <f>IF(入力!D30="","",入力!D30)</f>
        <v>5</v>
      </c>
      <c r="D23" s="280"/>
      <c r="E23" s="285" t="str">
        <f>IF(入力!F30="","",入力!F30)</f>
        <v>さかい</v>
      </c>
      <c r="F23" s="278"/>
      <c r="G23" s="278"/>
      <c r="H23" s="278"/>
      <c r="I23" s="278"/>
      <c r="J23" s="278" t="str">
        <f>IF(入力!K30="","",入力!K30)</f>
        <v>るな</v>
      </c>
      <c r="K23" s="278"/>
      <c r="L23" s="278"/>
      <c r="M23" s="278"/>
      <c r="N23" s="279"/>
      <c r="O23" s="280">
        <f>IF(入力!P30="","",入力!P30)</f>
        <v>3</v>
      </c>
      <c r="P23" s="280"/>
      <c r="Q23" s="271">
        <f>IF(入力!R30="","",入力!R30)</f>
        <v>151</v>
      </c>
      <c r="R23" s="143"/>
      <c r="S23" s="273" t="str">
        <f>IF(入力!T30="","",入力!T30)</f>
        <v>○</v>
      </c>
      <c r="T23" s="274"/>
      <c r="U23" s="82">
        <v>11</v>
      </c>
      <c r="V23" s="83"/>
      <c r="W23" s="280">
        <f>IF(入力!X30="","",入力!X30)</f>
        <v>11</v>
      </c>
      <c r="X23" s="280"/>
      <c r="Y23" s="285" t="str">
        <f>IF(入力!Z30="","",入力!Z30)</f>
        <v>さとう</v>
      </c>
      <c r="Z23" s="278"/>
      <c r="AA23" s="278"/>
      <c r="AB23" s="278"/>
      <c r="AC23" s="278"/>
      <c r="AD23" s="278" t="str">
        <f>IF(入力!AE30="","",入力!AE30)</f>
        <v>にこ</v>
      </c>
      <c r="AE23" s="278"/>
      <c r="AF23" s="278"/>
      <c r="AG23" s="278"/>
      <c r="AH23" s="279"/>
      <c r="AI23" s="280">
        <f>IF(入力!AJ30="","",入力!AJ30)</f>
        <v>3</v>
      </c>
      <c r="AJ23" s="280"/>
      <c r="AK23" s="271">
        <f>IF(入力!AL30="","",入力!AL30)</f>
        <v>162</v>
      </c>
      <c r="AL23" s="143"/>
      <c r="AM23" s="273" t="str">
        <f>IF(入力!AN30="","",入力!AN30)</f>
        <v>○</v>
      </c>
      <c r="AN23" s="274"/>
    </row>
    <row r="24" spans="1:40" ht="37.5" customHeight="1">
      <c r="A24" s="99"/>
      <c r="B24" s="100"/>
      <c r="C24" s="281"/>
      <c r="D24" s="281"/>
      <c r="E24" s="269" t="str">
        <f>IF(入力!F31="","",入力!F31)</f>
        <v>堺</v>
      </c>
      <c r="F24" s="270"/>
      <c r="G24" s="270"/>
      <c r="H24" s="270"/>
      <c r="I24" s="270"/>
      <c r="J24" s="270" t="str">
        <f>IF(入力!K31="","",入力!K31)</f>
        <v>琉梛</v>
      </c>
      <c r="K24" s="270"/>
      <c r="L24" s="270"/>
      <c r="M24" s="270"/>
      <c r="N24" s="277"/>
      <c r="O24" s="281"/>
      <c r="P24" s="281"/>
      <c r="Q24" s="168"/>
      <c r="R24" s="272"/>
      <c r="S24" s="275"/>
      <c r="T24" s="276"/>
      <c r="U24" s="82"/>
      <c r="V24" s="83"/>
      <c r="W24" s="281"/>
      <c r="X24" s="281"/>
      <c r="Y24" s="269" t="str">
        <f>IF(入力!Z31="","",入力!Z31)</f>
        <v>佐藤</v>
      </c>
      <c r="Z24" s="270"/>
      <c r="AA24" s="270"/>
      <c r="AB24" s="270"/>
      <c r="AC24" s="270"/>
      <c r="AD24" s="270" t="str">
        <f>IF(入力!AE31="","",入力!AE31)</f>
        <v>日胡</v>
      </c>
      <c r="AE24" s="270"/>
      <c r="AF24" s="270"/>
      <c r="AG24" s="270"/>
      <c r="AH24" s="277"/>
      <c r="AI24" s="281"/>
      <c r="AJ24" s="281"/>
      <c r="AK24" s="168"/>
      <c r="AL24" s="272"/>
      <c r="AM24" s="275"/>
      <c r="AN24" s="276"/>
    </row>
    <row r="25" spans="1:40" ht="18.75" customHeight="1">
      <c r="A25" s="89">
        <v>6</v>
      </c>
      <c r="B25" s="90"/>
      <c r="C25" s="280">
        <f>IF(入力!D32="","",入力!D32)</f>
        <v>6</v>
      </c>
      <c r="D25" s="280"/>
      <c r="E25" s="285" t="str">
        <f>IF(入力!F32="","",入力!F32)</f>
        <v>うえさわ</v>
      </c>
      <c r="F25" s="278"/>
      <c r="G25" s="278"/>
      <c r="H25" s="278"/>
      <c r="I25" s="278"/>
      <c r="J25" s="278" t="str">
        <f>IF(入力!K32="","",入力!K32)</f>
        <v>りん</v>
      </c>
      <c r="K25" s="278"/>
      <c r="L25" s="278"/>
      <c r="M25" s="278"/>
      <c r="N25" s="279"/>
      <c r="O25" s="280">
        <f>IF(入力!P32="","",入力!P32)</f>
        <v>3</v>
      </c>
      <c r="P25" s="280"/>
      <c r="Q25" s="271">
        <f>IF(入力!R32="","",入力!R32)</f>
        <v>167</v>
      </c>
      <c r="R25" s="143"/>
      <c r="S25" s="273" t="str">
        <f>IF(入力!T32="","",入力!T32)</f>
        <v>○</v>
      </c>
      <c r="T25" s="274"/>
      <c r="U25" s="82">
        <v>12</v>
      </c>
      <c r="V25" s="83"/>
      <c r="W25" s="280">
        <f>IF(入力!X32="","",入力!X32)</f>
        <v>12</v>
      </c>
      <c r="X25" s="280"/>
      <c r="Y25" s="285" t="str">
        <f>IF(入力!Z32="","",入力!Z32)</f>
        <v>かみむら</v>
      </c>
      <c r="Z25" s="278"/>
      <c r="AA25" s="278"/>
      <c r="AB25" s="278"/>
      <c r="AC25" s="278"/>
      <c r="AD25" s="278" t="str">
        <f>IF(入力!AE32="","",入力!AE32)</f>
        <v>ここ</v>
      </c>
      <c r="AE25" s="278"/>
      <c r="AF25" s="278"/>
      <c r="AG25" s="278"/>
      <c r="AH25" s="279"/>
      <c r="AI25" s="280">
        <f>IF(入力!AJ32="","",入力!AJ32)</f>
        <v>2</v>
      </c>
      <c r="AJ25" s="280"/>
      <c r="AK25" s="271">
        <f>IF(入力!AL32="","",入力!AL32)</f>
        <v>157</v>
      </c>
      <c r="AL25" s="143"/>
      <c r="AM25" s="273" t="str">
        <f>IF(入力!AN32="","",入力!AN32)</f>
        <v>○</v>
      </c>
      <c r="AN25" s="274"/>
    </row>
    <row r="26" spans="1:40" ht="37.5" customHeight="1" thickBot="1">
      <c r="A26" s="91"/>
      <c r="B26" s="92"/>
      <c r="C26" s="294"/>
      <c r="D26" s="294"/>
      <c r="E26" s="311" t="str">
        <f>IF(入力!F33="","",入力!F33)</f>
        <v>上澤</v>
      </c>
      <c r="F26" s="312"/>
      <c r="G26" s="312"/>
      <c r="H26" s="312"/>
      <c r="I26" s="312"/>
      <c r="J26" s="312" t="str">
        <f>IF(入力!K33="","",入力!K33)</f>
        <v>凛</v>
      </c>
      <c r="K26" s="312"/>
      <c r="L26" s="312"/>
      <c r="M26" s="312"/>
      <c r="N26" s="313"/>
      <c r="O26" s="294"/>
      <c r="P26" s="294"/>
      <c r="Q26" s="295"/>
      <c r="R26" s="146"/>
      <c r="S26" s="292"/>
      <c r="T26" s="293"/>
      <c r="U26" s="84"/>
      <c r="V26" s="85"/>
      <c r="W26" s="294"/>
      <c r="X26" s="294"/>
      <c r="Y26" s="311" t="str">
        <f>IF(入力!Z33="","",入力!Z33)</f>
        <v>上村</v>
      </c>
      <c r="Z26" s="312"/>
      <c r="AA26" s="312"/>
      <c r="AB26" s="312"/>
      <c r="AC26" s="312"/>
      <c r="AD26" s="312" t="str">
        <f>IF(入力!AE33="","",入力!AE33)</f>
        <v>胡心</v>
      </c>
      <c r="AE26" s="312"/>
      <c r="AF26" s="312"/>
      <c r="AG26" s="312"/>
      <c r="AH26" s="313"/>
      <c r="AI26" s="294"/>
      <c r="AJ26" s="294"/>
      <c r="AK26" s="295"/>
      <c r="AL26" s="146"/>
      <c r="AM26" s="292"/>
      <c r="AN26" s="293"/>
    </row>
  </sheetData>
  <sheetProtection sheet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 xr:uid="{00000000-0002-0000-0300-000000000000}">
      <formula1>"　,1,2"</formula1>
    </dataValidation>
    <dataValidation type="list" allowBlank="1" showInputMessage="1" showErrorMessage="1" errorTitle="入力エラー" sqref="AM8 AG8" xr:uid="{00000000-0002-0000-0300-000001000000}">
      <formula1>"　,○"</formula1>
    </dataValidation>
    <dataValidation type="list" allowBlank="1" showInputMessage="1" showErrorMessage="1" sqref="S15:T26 AM15:AN26" xr:uid="{00000000-0002-0000-0300-000002000000}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>
    <tabColor theme="3" tint="0.39997558519241921"/>
  </sheetPr>
  <dimension ref="A1:AO352"/>
  <sheetViews>
    <sheetView zoomScale="130" zoomScaleNormal="130" workbookViewId="0">
      <selection activeCell="B7" sqref="B7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362" t="s">
        <v>603</v>
      </c>
      <c r="B1" s="362"/>
      <c r="D1" s="39" t="s">
        <v>604</v>
      </c>
      <c r="E1" s="40" t="s">
        <v>605</v>
      </c>
      <c r="F1" s="41" t="s">
        <v>606</v>
      </c>
      <c r="G1" s="39" t="s">
        <v>604</v>
      </c>
      <c r="H1" s="40" t="s">
        <v>607</v>
      </c>
      <c r="I1" s="41" t="s">
        <v>608</v>
      </c>
      <c r="J1" s="39" t="s">
        <v>604</v>
      </c>
      <c r="K1" s="40" t="s">
        <v>607</v>
      </c>
      <c r="L1" s="41" t="s">
        <v>608</v>
      </c>
      <c r="M1" s="39" t="s">
        <v>604</v>
      </c>
      <c r="N1" s="40" t="s">
        <v>607</v>
      </c>
      <c r="O1" s="41" t="s">
        <v>608</v>
      </c>
      <c r="P1" s="39" t="s">
        <v>604</v>
      </c>
      <c r="Q1" s="40" t="s">
        <v>607</v>
      </c>
      <c r="R1" s="41" t="s">
        <v>608</v>
      </c>
      <c r="S1" s="39" t="s">
        <v>604</v>
      </c>
      <c r="T1" s="40" t="s">
        <v>607</v>
      </c>
      <c r="U1" s="41" t="s">
        <v>608</v>
      </c>
      <c r="V1" s="39" t="s">
        <v>604</v>
      </c>
      <c r="W1" s="40" t="s">
        <v>607</v>
      </c>
      <c r="X1" s="41" t="s">
        <v>608</v>
      </c>
      <c r="Y1" s="39" t="s">
        <v>604</v>
      </c>
      <c r="Z1" s="40" t="s">
        <v>607</v>
      </c>
      <c r="AA1" s="41" t="s">
        <v>608</v>
      </c>
      <c r="AB1" s="39" t="s">
        <v>604</v>
      </c>
      <c r="AC1" s="40" t="s">
        <v>607</v>
      </c>
      <c r="AD1" s="41" t="s">
        <v>608</v>
      </c>
      <c r="AE1" s="39" t="s">
        <v>604</v>
      </c>
      <c r="AF1" s="40" t="s">
        <v>607</v>
      </c>
      <c r="AG1" s="41" t="s">
        <v>608</v>
      </c>
      <c r="AH1" s="39" t="s">
        <v>604</v>
      </c>
      <c r="AI1" s="40" t="s">
        <v>607</v>
      </c>
      <c r="AJ1" s="41" t="s">
        <v>608</v>
      </c>
    </row>
    <row r="2" spans="1:41" ht="14.25" thickBot="1">
      <c r="A2" s="362"/>
      <c r="B2" s="362"/>
      <c r="C2" s="26"/>
      <c r="D2" s="27">
        <v>1</v>
      </c>
      <c r="E2" s="28" t="s">
        <v>609</v>
      </c>
      <c r="F2" s="29">
        <v>42443</v>
      </c>
      <c r="G2" s="27">
        <v>1.01</v>
      </c>
      <c r="H2" s="28" t="s">
        <v>671</v>
      </c>
      <c r="I2" s="29">
        <v>42471</v>
      </c>
      <c r="J2" s="27">
        <v>1.02</v>
      </c>
      <c r="K2" s="28" t="s">
        <v>676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>
      <c r="C3" s="26"/>
      <c r="D3" s="26"/>
      <c r="G3" s="30"/>
    </row>
    <row r="4" spans="1:41">
      <c r="A4" s="363" t="s">
        <v>610</v>
      </c>
      <c r="B4" s="364"/>
      <c r="C4" s="364"/>
      <c r="D4" s="364"/>
      <c r="E4" s="364"/>
      <c r="F4" s="364"/>
      <c r="G4" s="365"/>
      <c r="H4" s="40" t="s">
        <v>611</v>
      </c>
      <c r="I4" s="40" t="s">
        <v>612</v>
      </c>
      <c r="J4" s="369" t="s">
        <v>613</v>
      </c>
      <c r="K4" s="364"/>
      <c r="L4" s="364"/>
      <c r="M4" s="364"/>
      <c r="N4" s="364"/>
      <c r="O4" s="364"/>
      <c r="P4" s="364"/>
      <c r="Q4" s="365"/>
    </row>
    <row r="5" spans="1:41" ht="72" customHeight="1" thickBot="1">
      <c r="A5" s="366" t="str">
        <f>入力!$B$1</f>
        <v>令和３年度　神奈川県中学校バレーボール選手権大会
参加申込書</v>
      </c>
      <c r="B5" s="367"/>
      <c r="C5" s="367"/>
      <c r="D5" s="367"/>
      <c r="E5" s="367"/>
      <c r="F5" s="367"/>
      <c r="G5" s="368"/>
      <c r="H5" s="28"/>
      <c r="I5" s="28" t="str">
        <f>IF(入力!AH16="","",入力!AH16)</f>
        <v/>
      </c>
      <c r="J5" s="370"/>
      <c r="K5" s="371"/>
      <c r="L5" s="371"/>
      <c r="M5" s="371"/>
      <c r="N5" s="371"/>
      <c r="O5" s="371"/>
      <c r="P5" s="371"/>
      <c r="Q5" s="372"/>
    </row>
    <row r="6" spans="1:41">
      <c r="A6" s="39" t="s">
        <v>614</v>
      </c>
      <c r="B6" s="40" t="s">
        <v>615</v>
      </c>
      <c r="C6" s="40" t="s">
        <v>616</v>
      </c>
      <c r="D6" s="40" t="s">
        <v>617</v>
      </c>
      <c r="E6" s="40" t="s">
        <v>611</v>
      </c>
      <c r="F6" s="40" t="s">
        <v>618</v>
      </c>
      <c r="G6" s="40" t="s">
        <v>619</v>
      </c>
      <c r="H6" s="40" t="s">
        <v>672</v>
      </c>
      <c r="I6" s="40" t="s">
        <v>673</v>
      </c>
      <c r="J6" s="40" t="s">
        <v>674</v>
      </c>
      <c r="K6" s="40" t="s">
        <v>621</v>
      </c>
      <c r="L6" s="40" t="s">
        <v>622</v>
      </c>
      <c r="M6" s="40" t="s">
        <v>623</v>
      </c>
      <c r="N6" s="40" t="s">
        <v>624</v>
      </c>
      <c r="O6" s="40" t="s">
        <v>625</v>
      </c>
      <c r="P6" s="40" t="s">
        <v>626</v>
      </c>
      <c r="Q6" s="40" t="s">
        <v>627</v>
      </c>
      <c r="R6" s="40" t="s">
        <v>628</v>
      </c>
      <c r="S6" s="40" t="s">
        <v>629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>
      <c r="A7" s="31">
        <f>IF($A$8="","",IF($A$9="",A8,A8&amp;"・"&amp;A9))</f>
        <v>5101</v>
      </c>
      <c r="B7" s="31" t="str">
        <f t="shared" ref="B7:C7" si="0">IF($A$8="","",IF($A$9="",B8,B8&amp;"・"&amp;B9))</f>
        <v>藤沢市立羽鳥中学校</v>
      </c>
      <c r="C7" s="31">
        <f t="shared" si="0"/>
        <v>0</v>
      </c>
      <c r="D7" s="31" t="str">
        <f>IF($A$8="","",IF(OR($A$9="",D8=D9),D8,D8&amp;"・"&amp;D9))</f>
        <v>湘南</v>
      </c>
      <c r="E7" s="31">
        <f>IF($A$8="","",IF(OR($A$9="",E8=E9),E8,E8&amp;"・"&amp;E9))</f>
        <v>2</v>
      </c>
      <c r="F7" s="31" t="str">
        <f t="shared" ref="F7:S7" si="1">IF($A$8="","",F8)</f>
        <v>251</v>
      </c>
      <c r="G7" s="31" t="str">
        <f t="shared" si="1"/>
        <v>0056</v>
      </c>
      <c r="H7" s="31">
        <f t="shared" si="1"/>
        <v>0</v>
      </c>
      <c r="I7" s="31" t="str">
        <f t="shared" si="1"/>
        <v>藤沢市羽鳥4丁目13番地14号</v>
      </c>
      <c r="J7" s="31">
        <f t="shared" si="1"/>
        <v>0</v>
      </c>
      <c r="K7" s="31" t="str">
        <f t="shared" si="1"/>
        <v>0466</v>
      </c>
      <c r="L7" s="31" t="str">
        <f t="shared" si="1"/>
        <v>36</v>
      </c>
      <c r="M7" s="31" t="str">
        <f t="shared" si="1"/>
        <v>3111</v>
      </c>
      <c r="N7" s="31" t="str">
        <f t="shared" si="1"/>
        <v>0466</v>
      </c>
      <c r="O7" s="31" t="str">
        <f t="shared" si="1"/>
        <v>37</v>
      </c>
      <c r="P7" s="31" t="str">
        <f t="shared" si="1"/>
        <v>1065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>
      <c r="A8" s="31">
        <f>IF(入力!$S$2="","",入力!$S$2)</f>
        <v>5101</v>
      </c>
      <c r="B8" s="32" t="str">
        <f>IF(入力!$F$3="","",入力!$F$3)</f>
        <v>藤沢市立羽鳥中学校</v>
      </c>
      <c r="C8" s="32"/>
      <c r="D8" s="32" t="str">
        <f>IF(入力!$Z$2="","",入力!$Z$2)</f>
        <v>湘南</v>
      </c>
      <c r="E8" s="32">
        <f>IF(入力!$I$2="","",入力!$I$2)</f>
        <v>2</v>
      </c>
      <c r="F8" s="32" t="str">
        <f>IF(入力!$F$6="","",入力!$F$6)</f>
        <v>251</v>
      </c>
      <c r="G8" s="42" t="str">
        <f>IF(入力!$I$6="","",入力!$I$6)</f>
        <v>0056</v>
      </c>
      <c r="H8" s="32"/>
      <c r="I8" s="32" t="str">
        <f>IF(入力!$L$5="","",入力!$L$5)</f>
        <v>藤沢市羽鳥4丁目13番地14号</v>
      </c>
      <c r="J8" s="32"/>
      <c r="K8" s="42" t="str">
        <f>IF(入力!$AB$4="","",入力!$AB$4)</f>
        <v>0466</v>
      </c>
      <c r="L8" s="42" t="str">
        <f>IF(入力!$AG$4="","",入力!$AG$4)</f>
        <v>36</v>
      </c>
      <c r="M8" s="42" t="str">
        <f>IF(入力!$AL$4="","",入力!$AL$4)</f>
        <v>3111</v>
      </c>
      <c r="N8" s="42" t="str">
        <f>IF(入力!$AB$6="","",入力!$AB$6)</f>
        <v>0466</v>
      </c>
      <c r="O8" s="42" t="str">
        <f>IF(入力!$AG$6="","",入力!$AG$6)</f>
        <v>37</v>
      </c>
      <c r="P8" s="42" t="str">
        <f>IF(入力!$AL$6="","",入力!$AL$6)</f>
        <v>1065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 t="str">
        <f>IF(A8="","",入力!$I$7)</f>
        <v>　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3111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/>
    <row r="15" spans="1:41">
      <c r="A15" s="39" t="s">
        <v>630</v>
      </c>
      <c r="B15" s="40" t="s">
        <v>631</v>
      </c>
      <c r="C15" s="40" t="s">
        <v>632</v>
      </c>
      <c r="D15" s="40" t="s">
        <v>633</v>
      </c>
      <c r="E15" s="40" t="s">
        <v>634</v>
      </c>
      <c r="F15" s="40" t="s">
        <v>635</v>
      </c>
      <c r="G15" s="40" t="s">
        <v>636</v>
      </c>
      <c r="H15" s="40" t="s">
        <v>637</v>
      </c>
      <c r="I15" s="40" t="s">
        <v>638</v>
      </c>
      <c r="J15" s="40" t="s">
        <v>639</v>
      </c>
      <c r="K15" s="40" t="s">
        <v>640</v>
      </c>
      <c r="L15" s="40" t="s">
        <v>641</v>
      </c>
      <c r="M15" s="40" t="s">
        <v>642</v>
      </c>
      <c r="N15" s="40" t="s">
        <v>643</v>
      </c>
      <c r="O15" s="40" t="s">
        <v>644</v>
      </c>
      <c r="P15" s="40" t="s">
        <v>645</v>
      </c>
      <c r="Q15" s="40" t="s">
        <v>646</v>
      </c>
      <c r="R15" s="40" t="s">
        <v>618</v>
      </c>
      <c r="S15" s="40" t="s">
        <v>619</v>
      </c>
      <c r="T15" s="40" t="s">
        <v>620</v>
      </c>
      <c r="U15" s="40" t="s">
        <v>647</v>
      </c>
      <c r="V15" s="40" t="s">
        <v>648</v>
      </c>
      <c r="W15" s="40" t="s">
        <v>649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>
      <c r="A16" s="31">
        <v>1</v>
      </c>
      <c r="B16" s="32" t="s">
        <v>650</v>
      </c>
      <c r="C16" s="32" t="str">
        <f>IF(入力!$F$13="","",入力!$F$13)</f>
        <v>宮地</v>
      </c>
      <c r="D16" s="32" t="str">
        <f>IF(入力!$K$13="","",入力!$K$13)</f>
        <v>志帆</v>
      </c>
      <c r="E16" s="32" t="str">
        <f>IF(入力!$F$12="","",入力!$F$12)</f>
        <v>みやじ</v>
      </c>
      <c r="F16" s="32" t="str">
        <f>IF(入力!$K$12="","",入力!$K$12)</f>
        <v>しほ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>
      <c r="A17" s="31">
        <v>2</v>
      </c>
      <c r="B17" s="32" t="s">
        <v>651</v>
      </c>
      <c r="C17" s="32" t="str">
        <f>IF(入力!$Z$13="","",入力!$Z$13)</f>
        <v>岡村</v>
      </c>
      <c r="D17" s="32" t="str">
        <f>IF(入力!$AE$13="","",入力!$AE$13)</f>
        <v>鯛子</v>
      </c>
      <c r="E17" s="32" t="str">
        <f>IF(入力!$Z$12="","",入力!$Z$12)</f>
        <v>おかむら</v>
      </c>
      <c r="F17" s="32" t="str">
        <f>IF(入力!$AE$12="","",入力!$AE$12)</f>
        <v>たいこ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>
      <c r="A18" s="31">
        <v>3</v>
      </c>
      <c r="B18" s="32" t="s">
        <v>652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>
      <c r="A19" s="31">
        <v>4</v>
      </c>
      <c r="B19" s="32" t="s">
        <v>653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>
      <c r="A20" s="31">
        <v>5</v>
      </c>
      <c r="B20" s="32" t="s">
        <v>654</v>
      </c>
      <c r="C20" s="32" t="str">
        <f>IF(入力!$F$16="","",入力!$F$16)</f>
        <v>青木　</v>
      </c>
      <c r="D20" s="32" t="str">
        <f>IF(入力!$K$16="","",入力!$K$16)</f>
        <v>薫</v>
      </c>
      <c r="E20" s="32" t="str">
        <f>IF(入力!$F$15="","",入力!$F$15)</f>
        <v>あおき</v>
      </c>
      <c r="F20" s="32" t="str">
        <f>IF(入力!$K$15="","",入力!$K$15)</f>
        <v>かおり</v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>
      <c r="A21" s="31">
        <v>6</v>
      </c>
      <c r="B21" s="32" t="s">
        <v>655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>
      <c r="A22" s="31">
        <v>7</v>
      </c>
      <c r="B22" s="32" t="s">
        <v>656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>
      <c r="A23" s="31">
        <v>8</v>
      </c>
      <c r="B23" s="32" t="s">
        <v>657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>
      <c r="A24" s="31">
        <v>9</v>
      </c>
      <c r="B24" s="32" t="s">
        <v>658</v>
      </c>
      <c r="C24" s="32" t="str">
        <f>IF(入力!$Z$16="","",入力!$Z$16)</f>
        <v>古井戸</v>
      </c>
      <c r="D24" s="32" t="str">
        <f>IF(入力!$AE$16="","",入力!$AE$16)</f>
        <v>愛菜</v>
      </c>
      <c r="E24" s="32" t="str">
        <f>IF(入力!$Z$15="","",入力!$Z$15)</f>
        <v>こいど</v>
      </c>
      <c r="F24" s="32" t="str">
        <f>IF(入力!$AE$15="","",入力!$AE$15)</f>
        <v>あいな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>
      <c r="A41" s="36"/>
      <c r="B41" s="37"/>
    </row>
    <row r="42" spans="1:41">
      <c r="A42" s="36"/>
      <c r="B42" s="37"/>
    </row>
    <row r="43" spans="1:41">
      <c r="A43" s="36"/>
      <c r="B43" s="37"/>
    </row>
    <row r="44" spans="1:41">
      <c r="A44" s="36"/>
      <c r="B44" s="37"/>
    </row>
    <row r="45" spans="1:41">
      <c r="A45" s="36"/>
      <c r="B45" s="37"/>
    </row>
    <row r="46" spans="1:41">
      <c r="A46" s="36"/>
      <c r="B46" s="37"/>
    </row>
    <row r="47" spans="1:41">
      <c r="A47" s="36"/>
      <c r="B47" s="37"/>
    </row>
    <row r="48" spans="1:41">
      <c r="A48" s="36"/>
      <c r="B48" s="37"/>
    </row>
    <row r="49" spans="1:41">
      <c r="A49" s="36"/>
      <c r="B49" s="37"/>
    </row>
    <row r="50" spans="1:41" ht="14.25" thickBot="1">
      <c r="A50" s="36"/>
      <c r="B50" s="37"/>
    </row>
    <row r="51" spans="1:41" ht="14.25" thickBot="1">
      <c r="A51" s="43" t="s">
        <v>659</v>
      </c>
      <c r="B51" s="38"/>
    </row>
    <row r="52" spans="1:41">
      <c r="A52" s="44" t="s">
        <v>660</v>
      </c>
      <c r="B52" s="45" t="s">
        <v>661</v>
      </c>
      <c r="C52" s="40" t="s">
        <v>662</v>
      </c>
      <c r="D52" s="40" t="s">
        <v>663</v>
      </c>
      <c r="E52" s="40" t="s">
        <v>664</v>
      </c>
      <c r="F52" s="40" t="s">
        <v>665</v>
      </c>
      <c r="G52" s="40" t="s">
        <v>636</v>
      </c>
      <c r="H52" s="40" t="s">
        <v>666</v>
      </c>
      <c r="I52" s="40" t="s">
        <v>667</v>
      </c>
      <c r="J52" s="40" t="s">
        <v>668</v>
      </c>
      <c r="K52" s="40" t="s">
        <v>669</v>
      </c>
      <c r="L52" s="40" t="s">
        <v>670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>
      <c r="A53" s="31">
        <v>1</v>
      </c>
      <c r="B53" s="32">
        <f>IF(入力!D22="","",入力!D22)</f>
        <v>1</v>
      </c>
      <c r="C53" s="32" t="str">
        <f>IF(OR(L53&lt;&gt;"○",入力!F23=""),"",入力!F23)</f>
        <v>古井戸</v>
      </c>
      <c r="D53" s="32" t="str">
        <f>IF(OR(L53&lt;&gt;"○",入力!K23=""),"",入力!K23)</f>
        <v>愛菜</v>
      </c>
      <c r="E53" s="32" t="str">
        <f>IF(OR(L53&lt;&gt;"○",入力!F22=""),"",入力!F22)</f>
        <v>こいど</v>
      </c>
      <c r="F53" s="32" t="str">
        <f>IF(OR(L53&lt;&gt;"○",入力!K22=""),"",入力!K22)</f>
        <v>あいな</v>
      </c>
      <c r="G53" s="32"/>
      <c r="H53" s="32"/>
      <c r="I53" s="32">
        <f>IF(OR(L53&lt;&gt;"○",入力!P22=""),"",入力!P22)</f>
        <v>3</v>
      </c>
      <c r="J53" s="32">
        <f>IF(OR(L53&lt;&gt;"○",入力!R22=""),"",入力!R22)</f>
        <v>155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小澤</v>
      </c>
      <c r="D54" s="32" t="str">
        <f>IF(OR(L54&lt;&gt;"○",入力!K25=""),"",入力!K25)</f>
        <v>璃菜</v>
      </c>
      <c r="E54" s="32" t="str">
        <f>IF(OR(L54&lt;&gt;"○",入力!F24=""),"",入力!F24)</f>
        <v>おざわ</v>
      </c>
      <c r="F54" s="32" t="str">
        <f>IF(OR(L54&lt;&gt;"○",入力!K24=""),"",入力!K24)</f>
        <v>りな</v>
      </c>
      <c r="G54" s="32"/>
      <c r="H54" s="32"/>
      <c r="I54" s="32">
        <f>IF(OR(L54&lt;&gt;"○",入力!P24=""),"",入力!P24)</f>
        <v>3</v>
      </c>
      <c r="J54" s="32">
        <f>IF(OR(L54&lt;&gt;"○",入力!R24=""),"",入力!R24)</f>
        <v>158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眞保</v>
      </c>
      <c r="D55" s="32" t="str">
        <f>IF(OR(L55&lt;&gt;"○",入力!K27=""),"",入力!K27)</f>
        <v>優萌</v>
      </c>
      <c r="E55" s="32" t="str">
        <f>IF(OR(L55&lt;&gt;"○",入力!F26=""),"",入力!F26)</f>
        <v>しんぼ</v>
      </c>
      <c r="F55" s="32" t="str">
        <f>IF(OR(L55&lt;&gt;"○",入力!K26=""),"",入力!K26)</f>
        <v>ゆめ</v>
      </c>
      <c r="G55" s="32"/>
      <c r="H55" s="32"/>
      <c r="I55" s="32">
        <f>IF(OR(L55&lt;&gt;"○",入力!P26=""),"",入力!P26)</f>
        <v>3</v>
      </c>
      <c r="J55" s="32">
        <f>IF(OR(L55&lt;&gt;"○",入力!R26=""),"",入力!R26)</f>
        <v>165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柳野</v>
      </c>
      <c r="D56" s="32" t="str">
        <f>IF(OR(L56&lt;&gt;"○",入力!K29=""),"",入力!K29)</f>
        <v>杏実</v>
      </c>
      <c r="E56" s="32" t="str">
        <f>IF(OR(L56&lt;&gt;"○",入力!F28=""),"",入力!F28)</f>
        <v>やなぎの</v>
      </c>
      <c r="F56" s="32" t="str">
        <f>IF(OR(L56&lt;&gt;"○",入力!K28=""),"",入力!K28)</f>
        <v>あみ</v>
      </c>
      <c r="G56" s="32"/>
      <c r="H56" s="32"/>
      <c r="I56" s="32">
        <f>IF(OR(L56&lt;&gt;"○",入力!P28=""),"",入力!P28)</f>
        <v>3</v>
      </c>
      <c r="J56" s="32">
        <f>IF(OR(L56&lt;&gt;"○",入力!R28=""),"",入力!R28)</f>
        <v>156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堺</v>
      </c>
      <c r="D57" s="32" t="str">
        <f>IF(OR(L57&lt;&gt;"○",入力!K31=""),"",入力!K31)</f>
        <v>琉梛</v>
      </c>
      <c r="E57" s="32" t="str">
        <f>IF(OR(L57&lt;&gt;"○",入力!F30=""),"",入力!F30)</f>
        <v>さかい</v>
      </c>
      <c r="F57" s="32" t="str">
        <f>IF(OR(L57&lt;&gt;"○",入力!K30=""),"",入力!K30)</f>
        <v>るな</v>
      </c>
      <c r="G57" s="32"/>
      <c r="H57" s="32"/>
      <c r="I57" s="32">
        <f>IF(OR(L57&lt;&gt;"○",入力!P30=""),"",入力!P30)</f>
        <v>3</v>
      </c>
      <c r="J57" s="32">
        <f>IF(OR(L57&lt;&gt;"○",入力!R30=""),"",入力!R30)</f>
        <v>151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上澤</v>
      </c>
      <c r="D58" s="32" t="str">
        <f>IF(OR(L58&lt;&gt;"○",入力!K33=""),"",入力!K33)</f>
        <v>凛</v>
      </c>
      <c r="E58" s="32" t="str">
        <f>IF(OR(L58&lt;&gt;"○",入力!F32=""),"",入力!F32)</f>
        <v>うえさわ</v>
      </c>
      <c r="F58" s="32" t="str">
        <f>IF(OR(L58&lt;&gt;"○",入力!K32=""),"",入力!K32)</f>
        <v>りん</v>
      </c>
      <c r="G58" s="32"/>
      <c r="H58" s="32"/>
      <c r="I58" s="32">
        <f>IF(OR(L58&lt;&gt;"○",入力!P32=""),"",入力!P32)</f>
        <v>3</v>
      </c>
      <c r="J58" s="32">
        <f>IF(OR(L58&lt;&gt;"○",入力!R32=""),"",入力!R32)</f>
        <v>167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藤井</v>
      </c>
      <c r="D59" s="32" t="str">
        <f>IF(OR(L59&lt;&gt;"○",入力!AE23=""),"",入力!AE23)</f>
        <v>美音</v>
      </c>
      <c r="E59" s="32" t="str">
        <f>IF(OR(L59&lt;&gt;"○",入力!Z22=""),"",入力!Z22)</f>
        <v>ふじい</v>
      </c>
      <c r="F59" s="32" t="str">
        <f>IF(OR(L59&lt;&gt;"○",入力!AE22=""),"",入力!AE22)</f>
        <v>みんと</v>
      </c>
      <c r="G59" s="32"/>
      <c r="H59" s="32"/>
      <c r="I59" s="32">
        <f>IF(OR(L59&lt;&gt;"○",入力!AJ22=""),"",入力!AJ22)</f>
        <v>3</v>
      </c>
      <c r="J59" s="32">
        <f>IF(OR(L59&lt;&gt;"○",入力!AL22=""),"",入力!AL22)</f>
        <v>150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今井</v>
      </c>
      <c r="D60" s="32" t="str">
        <f>IF(OR(L60&lt;&gt;"○",入力!AE25=""),"",入力!AE25)</f>
        <v>七海</v>
      </c>
      <c r="E60" s="32" t="str">
        <f>IF(OR(L60&lt;&gt;"○",入力!Z24=""),"",入力!Z24)</f>
        <v>いまい</v>
      </c>
      <c r="F60" s="32" t="str">
        <f>IF(OR(L60&lt;&gt;"○",入力!AE24=""),"",入力!AE24)</f>
        <v>ななみ</v>
      </c>
      <c r="G60" s="32"/>
      <c r="H60" s="32"/>
      <c r="I60" s="32">
        <f>IF(OR(L60&lt;&gt;"○",入力!AJ24=""),"",入力!AJ24)</f>
        <v>3</v>
      </c>
      <c r="J60" s="32">
        <f>IF(OR(L60&lt;&gt;"○",入力!AL24=""),"",入力!AL24)</f>
        <v>163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大林</v>
      </c>
      <c r="D61" s="32" t="str">
        <f>IF(OR(L61&lt;&gt;"○",入力!AE27=""),"",入力!AE27)</f>
        <v>楓</v>
      </c>
      <c r="E61" s="32" t="str">
        <f>IF(OR(L61&lt;&gt;"○",入力!Z26=""),"",入力!Z26)</f>
        <v>おおばやし</v>
      </c>
      <c r="F61" s="32" t="str">
        <f>IF(OR(L61&lt;&gt;"○",入力!AE26=""),"",入力!AE26)</f>
        <v>かえで</v>
      </c>
      <c r="G61" s="32"/>
      <c r="H61" s="32"/>
      <c r="I61" s="32">
        <f>IF(OR(L61&lt;&gt;"○",入力!AJ26=""),"",入力!AJ26)</f>
        <v>3</v>
      </c>
      <c r="J61" s="32">
        <f>IF(OR(L61&lt;&gt;"○",入力!AL26=""),"",入力!AL26)</f>
        <v>158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大賀</v>
      </c>
      <c r="D62" s="32" t="str">
        <f>IF(OR(L62&lt;&gt;"○",入力!AE29=""),"",入力!AE29)</f>
        <v>万緒</v>
      </c>
      <c r="E62" s="32" t="str">
        <f>IF(OR(L62&lt;&gt;"○",入力!Z28=""),"",入力!Z28)</f>
        <v>おおが</v>
      </c>
      <c r="F62" s="32" t="str">
        <f>IF(OR(L62&lt;&gt;"○",入力!AE28=""),"",入力!AE28)</f>
        <v>まお</v>
      </c>
      <c r="G62" s="32"/>
      <c r="H62" s="32"/>
      <c r="I62" s="32">
        <f>IF(OR(L62&lt;&gt;"○",入力!AJ28=""),"",入力!AJ28)</f>
        <v>3</v>
      </c>
      <c r="J62" s="32">
        <f>IF(OR(L62&lt;&gt;"○",入力!AL28=""),"",入力!AL28)</f>
        <v>155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佐藤</v>
      </c>
      <c r="D63" s="32" t="str">
        <f>IF(OR(L63&lt;&gt;"○",入力!AE31=""),"",入力!AE31)</f>
        <v>日胡</v>
      </c>
      <c r="E63" s="32" t="str">
        <f>IF(OR(L63&lt;&gt;"○",入力!Z30=""),"",入力!Z30)</f>
        <v>さとう</v>
      </c>
      <c r="F63" s="32" t="str">
        <f>IF(OR(L63&lt;&gt;"○",入力!AE30=""),"",入力!AE30)</f>
        <v>にこ</v>
      </c>
      <c r="G63" s="32"/>
      <c r="H63" s="32"/>
      <c r="I63" s="32">
        <f>IF(OR(L63&lt;&gt;"○",入力!AJ30=""),"",入力!AJ30)</f>
        <v>3</v>
      </c>
      <c r="J63" s="32">
        <f>IF(OR(L63&lt;&gt;"○",入力!AL30=""),"",入力!AL30)</f>
        <v>162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>
      <c r="A64" s="31">
        <f t="shared" si="2"/>
        <v>12</v>
      </c>
      <c r="B64" s="32">
        <f>IF(入力!X32="","",入力!X32)</f>
        <v>12</v>
      </c>
      <c r="C64" s="32" t="str">
        <f>IF(OR(L64&lt;&gt;"○",入力!Z33=""),"",入力!Z33)</f>
        <v>上村</v>
      </c>
      <c r="D64" s="32" t="str">
        <f>IF(OR(L64&lt;&gt;"○",入力!AE33=""),"",入力!AE33)</f>
        <v>胡心</v>
      </c>
      <c r="E64" s="32" t="str">
        <f>IF(OR(L64&lt;&gt;"○",入力!Z32=""),"",入力!Z32)</f>
        <v>かみむら</v>
      </c>
      <c r="F64" s="32" t="str">
        <f>IF(OR(L64&lt;&gt;"○",入力!AE32=""),"",入力!AE32)</f>
        <v>ここ</v>
      </c>
      <c r="G64" s="32"/>
      <c r="H64" s="32"/>
      <c r="I64" s="32">
        <f>IF(OR(L64&lt;&gt;"○",入力!AJ32=""),"",入力!AJ32)</f>
        <v>2</v>
      </c>
      <c r="J64" s="32">
        <f>IF(OR(L64&lt;&gt;"○",入力!AL32=""),"",入力!AL32)</f>
        <v>157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藤沢市教育委員会</cp:lastModifiedBy>
  <cp:lastPrinted>2021-05-05T03:16:27Z</cp:lastPrinted>
  <dcterms:created xsi:type="dcterms:W3CDTF">2006-11-03T01:52:14Z</dcterms:created>
  <dcterms:modified xsi:type="dcterms:W3CDTF">2021-05-07T10:17:34Z</dcterms:modified>
</cp:coreProperties>
</file>