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yamauchitaisei/Desktop/"/>
    </mc:Choice>
  </mc:AlternateContent>
  <xr:revisionPtr revIDLastSave="0" documentId="13_ncr:1_{79400B14-1417-AD4A-81B0-88E541EB4531}" xr6:coauthVersionLast="36" xr6:coauthVersionMax="47" xr10:uidLastSave="{00000000-0000-0000-0000-000000000000}"/>
  <bookViews>
    <workbookView xWindow="0" yWindow="500" windowWidth="28800" windowHeight="1638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8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<sst xmlns="http://schemas.openxmlformats.org/spreadsheetml/2006/main" count="1493" uniqueCount="761">
  <si>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</si>
  <si>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</si>
  <si>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</si>
  <si>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</si>
  <si>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</si>
  <si>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</si>
  <si>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</si>
  <si>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</si>
  <si>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</si>
  <si>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</si>
  <si>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</si>
  <si>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</si>
  <si>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</si>
  <si>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</si>
  <si>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</si>
  <si>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</si>
  <si>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</si>
  <si>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</si>
  <si>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</si>
  <si>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</si>
  <si>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</si>
  <si>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</si>
  <si>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</si>
  <si>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</si>
  <si>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</si>
  <si>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</si>
  <si>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</si>
  <si>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</si>
  <si>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</si>
  <si>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</si>
  <si>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</si>
  <si>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</si>
  <si>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</si>
  <si>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</si>
  <si>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</si>
  <si>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</si>
  <si>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</si>
  <si>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</si>
  <si>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</si>
  <si>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</si>
  <si>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</si>
  <si>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</si>
  <si>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</si>
  <si>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</si>
  <si>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</si>
  <si>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</si>
  <si>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</si>
  <si>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</si>
  <si>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</si>
  <si>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</si>
  <si>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</si>
  <si>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</si>
  <si>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</si>
  <si>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</si>
  <si>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</si>
  <si>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</si>
  <si>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</si>
  <si>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</si>
  <si>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</si>
  <si>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</si>
  <si>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</si>
  <si>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</si>
  <si>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</si>
  <si>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</si>
  <si>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</si>
  <si>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</si>
  <si>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</si>
  <si>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</si>
  <si>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</si>
  <si>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</si>
  <si>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</si>
  <si>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</si>
  <si>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</si>
  <si>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</si>
  <si>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</si>
  <si>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</si>
  <si>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</si>
  <si>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</si>
  <si>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</si>
  <si>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</si>
  <si>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</si>
  <si>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</si>
  <si>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</si>
  <si>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</si>
  <si>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</si>
  <si>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</si>
  <si>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</si>
  <si>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</si>
  <si>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</si>
  <si>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</si>
  <si>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</si>
  <si>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</si>
  <si>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</si>
  <si>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</si>
  <si>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</si>
  <si>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</si>
  <si>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</si>
  <si>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</si>
  <si>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</si>
  <si>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</si>
  <si>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</si>
  <si>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</si>
  <si>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</si>
  <si>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</si>
  <si>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</si>
  <si>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</si>
  <si>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</si>
  <si>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</si>
  <si>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</si>
  <si>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</si>
  <si>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</si>
  <si>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</si>
  <si>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</si>
  <si>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</si>
  <si>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</si>
  <si>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</si>
  <si>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</si>
  <si>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</si>
  <si>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</si>
  <si>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</si>
  <si>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</si>
  <si>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</si>
  <si>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</si>
  <si>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</si>
  <si>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</si>
  <si>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</si>
  <si>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</si>
  <si>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</si>
  <si>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</si>
  <si>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</si>
  <si>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</si>
  <si>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</si>
  <si>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</si>
  <si>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</si>
  <si>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</si>
  <si>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</si>
  <si>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</si>
  <si>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</si>
  <si>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</si>
  <si>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</si>
  <si>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</si>
  <si>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</si>
  <si>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</si>
  <si>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</si>
  <si>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</si>
  <si>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</si>
  <si>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</si>
  <si>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</si>
  <si>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</si>
  <si>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</si>
  <si>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</si>
  <si>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</si>
  <si>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</si>
  <si>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</si>
  <si>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</si>
  <si>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</si>
  <si>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</si>
  <si>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</si>
  <si>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</si>
  <si>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</si>
  <si>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</si>
  <si>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</si>
  <si>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</si>
  <si>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</si>
  <si>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</si>
  <si>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</si>
  <si>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</si>
  <si>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</si>
  <si>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</si>
  <si>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</si>
  <si>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</si>
  <si>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</si>
  <si>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</si>
  <si>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</si>
  <si>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</si>
  <si>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</si>
  <si>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</si>
  <si>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</si>
  <si>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</si>
  <si>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</si>
  <si>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</si>
  <si>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</si>
  <si>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</si>
  <si>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</si>
  <si>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</si>
  <si>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</si>
  <si>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</si>
  <si>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</si>
  <si>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</si>
  <si>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</si>
  <si>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</si>
  <si>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</si>
  <si>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</si>
  <si>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</si>
  <si>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</si>
  <si>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</si>
  <si>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</si>
  <si>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</si>
  <si>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</si>
  <si>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</si>
  <si>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</si>
  <si>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</si>
  <si>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</si>
  <si>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</si>
  <si>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</si>
  <si>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</si>
  <si>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</si>
  <si>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</si>
  <si>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</si>
  <si>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</si>
  <si>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</si>
  <si>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</si>
  <si>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</si>
  <si>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</si>
  <si>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</si>
  <si>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</si>
  <si>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</si>
  <si>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</si>
  <si>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</si>
  <si>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</si>
  <si>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</si>
  <si>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</si>
  <si>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</si>
  <si>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</si>
  <si>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</si>
  <si>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</si>
  <si>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</si>
  <si>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</si>
  <si>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</si>
  <si>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</si>
  <si>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</si>
  <si>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</si>
  <si>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</si>
  <si>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</si>
  <si>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</si>
  <si>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</si>
  <si>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</si>
  <si>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</si>
  <si>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</si>
  <si>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</si>
  <si>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</si>
  <si>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</si>
  <si>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</si>
  <si>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</si>
  <si>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</si>
  <si>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</si>
  <si>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</si>
  <si>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</si>
  <si>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</si>
  <si>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</si>
  <si>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</si>
  <si>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</si>
  <si>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</si>
  <si>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</si>
  <si>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</si>
  <si>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</si>
  <si>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</si>
  <si>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</si>
  <si>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</si>
  <si>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</si>
  <si>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</si>
  <si>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</si>
  <si>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</si>
  <si>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</si>
  <si>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</si>
  <si>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</si>
  <si>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</si>
  <si>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</si>
  <si>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</si>
  <si>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</si>
  <si>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</si>
  <si>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</si>
  <si>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</si>
  <si>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</si>
  <si>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</si>
  <si>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</si>
  <si>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</si>
  <si>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</si>
  <si>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</si>
  <si>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</si>
  <si>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</si>
  <si>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</si>
  <si>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</si>
  <si>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</si>
  <si>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</si>
  <si>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</si>
  <si>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</si>
  <si>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</si>
  <si>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</si>
  <si>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</si>
  <si>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</si>
  <si>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</si>
  <si>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</si>
  <si>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</si>
  <si>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</si>
  <si>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</si>
  <si>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</si>
  <si>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</si>
  <si>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</si>
  <si>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</si>
  <si>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</si>
  <si>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</si>
  <si>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</si>
  <si>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</si>
  <si>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</si>
  <si>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</si>
  <si>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</si>
  <si>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</si>
  <si>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</si>
  <si>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</si>
  <si>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</si>
  <si>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</si>
  <si>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</si>
  <si>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</si>
  <si>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</si>
  <si>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</si>
  <si>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</si>
  <si>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</si>
  <si>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</si>
  <si>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</si>
  <si>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</si>
  <si>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</si>
  <si>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</si>
  <si>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</si>
  <si>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</si>
  <si>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</si>
  <si>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</si>
  <si>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</si>
  <si>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</si>
  <si>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</si>
  <si>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</si>
  <si>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</si>
  <si>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</si>
  <si>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</si>
  <si>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</si>
  <si>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</si>
  <si>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</si>
  <si>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</si>
  <si>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</si>
  <si>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</si>
  <si>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</si>
  <si>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</si>
  <si>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</si>
  <si>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</si>
  <si>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</si>
  <si>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</si>
  <si>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</si>
  <si>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</si>
  <si>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</si>
  <si>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</si>
  <si>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</si>
  <si>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</si>
  <si>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</si>
  <si>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</si>
  <si>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</si>
  <si>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</si>
  <si>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</si>
  <si>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</si>
  <si>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</si>
  <si>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</si>
  <si>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</si>
  <si>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</si>
  <si>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</si>
  <si>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</si>
  <si>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</si>
  <si>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</si>
  <si>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</si>
  <si>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</si>
  <si>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</si>
  <si>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</si>
  <si>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</si>
  <si>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</si>
  <si>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</si>
  <si>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</si>
  <si>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</si>
  <si>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</si>
  <si>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</si>
  <si>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</si>
  <si>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</si>
  <si>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</si>
  <si>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</si>
  <si>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</si>
  <si>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</si>
  <si>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</si>
  <si>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</si>
  <si>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</si>
  <si>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</si>
  <si>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</si>
  <si>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</si>
  <si>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</si>
  <si>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</si>
  <si>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</si>
  <si>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</si>
  <si>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</si>
  <si>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</si>
  <si>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</si>
  <si>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</si>
  <si>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</si>
  <si>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</si>
  <si>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</si>
  <si>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</si>
  <si>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</si>
  <si>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</si>
  <si>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</si>
  <si>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</si>
  <si>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</si>
  <si>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</si>
  <si>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</si>
  <si>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</si>
  <si>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</si>
  <si>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</si>
  <si>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</si>
  <si>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</si>
  <si>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</si>
  <si>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</si>
  <si>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</si>
  <si>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</si>
  <si>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</si>
  <si>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</si>
  <si>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</si>
  <si>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</si>
  <si>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</si>
  <si>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</si>
  <si>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</si>
  <si>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</si>
  <si>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</si>
  <si>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</si>
  <si>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</si>
  <si>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</si>
  <si>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</si>
  <si>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</si>
  <si>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</si>
  <si>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</si>
  <si>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</si>
  <si>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</si>
  <si>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</si>
  <si>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</si>
  <si>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</si>
  <si>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</si>
  <si>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</si>
  <si>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</si>
  <si>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</si>
  <si>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</si>
  <si>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</si>
  <si>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</si>
  <si>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</si>
  <si>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</si>
  <si>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</si>
  <si>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</si>
  <si>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</si>
  <si>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</si>
  <si>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</si>
  <si>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</si>
  <si>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</si>
  <si>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</si>
  <si>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</si>
  <si>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</si>
  <si>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</si>
  <si>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</si>
  <si>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</si>
  <si>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</si>
  <si>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</si>
  <si>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</si>
  <si>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</si>
  <si>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</si>
  <si>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</si>
  <si>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</si>
  <si>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</si>
  <si>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</si>
  <si>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</si>
  <si>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</si>
  <si>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</si>
  <si>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</si>
  <si>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</si>
  <si>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</si>
  <si>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</si>
  <si>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</si>
  <si>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</si>
  <si>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</si>
  <si>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</si>
  <si>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</si>
  <si>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</si>
  <si>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</si>
  <si>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</si>
  <si>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</si>
  <si>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</si>
  <si>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</si>
  <si>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</si>
  <si>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</si>
  <si>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</si>
  <si>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</si>
  <si>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</si>
  <si>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</si>
  <si>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</si>
  <si>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</si>
  <si>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</si>
  <si>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</si>
  <si>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</si>
  <si>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</si>
  <si>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</si>
  <si>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</si>
  <si>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</si>
  <si>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</si>
  <si>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</si>
  <si>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</si>
  <si>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</si>
  <si>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</si>
  <si>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</si>
  <si>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</si>
  <si>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</si>
  <si>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</si>
  <si>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</si>
  <si>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</si>
  <si>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</si>
  <si>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</si>
  <si>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</si>
  <si>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</si>
  <si>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</si>
  <si>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</si>
  <si>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</si>
  <si>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</si>
  <si>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</si>
  <si>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</si>
  <si>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</si>
  <si>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</si>
  <si>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</si>
  <si>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</si>
  <si>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</si>
  <si>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</si>
  <si>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</si>
  <si>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</si>
  <si>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</si>
  <si>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</si>
  <si>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</si>
  <si>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</si>
  <si>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</si>
  <si>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</si>
  <si>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</si>
  <si>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</si>
  <si>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</si>
  <si>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</si>
  <si>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</si>
  <si>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</si>
  <si>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</si>
  <si>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</si>
  <si>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</si>
  <si>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</si>
  <si>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</si>
  <si>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</si>
  <si>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</si>
  <si>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</si>
  <si>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</si>
  <si>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</si>
  <si>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</si>
  <si>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</si>
  <si>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</si>
  <si>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</si>
  <si>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</si>
  <si>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</si>
  <si>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</si>
  <si>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</si>
  <si>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</si>
  <si>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</si>
  <si>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</si>
  <si>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</si>
  <si>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</si>
  <si>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</si>
  <si>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</si>
  <si>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</si>
  <si>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</si>
  <si>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</si>
  <si>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</si>
  <si>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</si>
  <si>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</si>
  <si>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</si>
  <si>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</si>
  <si>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</si>
  <si>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</si>
  <si>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</si>
  <si>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</si>
  <si>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</si>
  <si>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</si>
  <si>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</si>
  <si>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</si>
  <si>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</si>
  <si>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</si>
  <si>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</si>
  <si>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</si>
  <si>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</si>
  <si>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</si>
  <si>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</si>
  <si>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</si>
  <si>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</si>
  <si>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</si>
  <si>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</si>
  <si>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</si>
  <si>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</si>
  <si>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</si>
  <si>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</si>
  <si>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</si>
  <si>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</si>
  <si>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</si>
  <si>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</si>
  <si>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</si>
  <si>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</si>
  <si>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</si>
  <si>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</si>
  <si>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</si>
  <si>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</si>
  <si>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</si>
  <si>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</si>
  <si>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</si>
  <si>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</si>
  <si>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</si>
  <si>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</si>
  <si>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</si>
  <si>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</si>
  <si>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</si>
  <si>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</si>
  <si>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</si>
  <si>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</si>
  <si>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</si>
  <si>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</si>
  <si>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</si>
  <si>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</si>
  <si>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</si>
  <si>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</si>
  <si>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</si>
  <si>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</si>
  <si>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</si>
  <si>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</si>
  <si>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</si>
  <si>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</si>
  <si>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</si>
  <si>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</si>
  <si>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</si>
  <si>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</si>
  <si>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</si>
  <si>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</si>
  <si>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</si>
  <si>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</si>
  <si>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</si>
  <si>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</si>
  <si>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</si>
  <si>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</si>
  <si>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</si>
  <si>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</si>
  <si>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</si>
  <si>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</si>
  <si>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</si>
  <si>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</si>
  <si>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</si>
  <si>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</si>
  <si>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</si>
  <si>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</si>
  <si>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</si>
  <si>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</si>
  <si>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</si>
  <si>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</si>
  <si>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</si>
  <si>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</si>
  <si>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</si>
  <si>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</si>
  <si>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</si>
  <si>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</si>
  <si>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</si>
  <si>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</si>
  <si>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</si>
  <si>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</si>
  <si>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</si>
  <si>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</si>
  <si>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</si>
  <si>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</si>
  <si>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</si>
  <si>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</si>
  <si>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</si>
  <si>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</si>
  <si>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</si>
  <si>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</si>
  <si>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</si>
  <si>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</si>
  <si>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</si>
  <si>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</si>
  <si>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</si>
  <si>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</si>
  <si>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</si>
  <si>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</si>
  <si>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</si>
  <si>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</si>
  <si>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</si>
  <si>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</si>
  <si>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</si>
  <si>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</si>
  <si>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</si>
  <si>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0463</t>
    <phoneticPr fontId="2"/>
  </si>
  <si>
    <t>75</t>
    <phoneticPr fontId="2"/>
  </si>
  <si>
    <t>1717</t>
    <phoneticPr fontId="2"/>
  </si>
  <si>
    <t>259</t>
    <phoneticPr fontId="2"/>
  </si>
  <si>
    <t>1307</t>
    <phoneticPr fontId="2"/>
  </si>
  <si>
    <t>4223</t>
    <phoneticPr fontId="2"/>
  </si>
  <si>
    <t>秦野市横野101</t>
    <rPh sb="0" eb="2">
      <t>ヨコノ</t>
    </rPh>
    <phoneticPr fontId="2"/>
  </si>
  <si>
    <t>山内</t>
    <rPh sb="0" eb="2">
      <t>ヤマウt</t>
    </rPh>
    <phoneticPr fontId="2"/>
  </si>
  <si>
    <t>大成</t>
    <rPh sb="0" eb="2">
      <t>タイセ</t>
    </rPh>
    <phoneticPr fontId="2"/>
  </si>
  <si>
    <t>やまうち</t>
    <rPh sb="0" eb="2">
      <t>ヤマウt</t>
    </rPh>
    <phoneticPr fontId="2"/>
  </si>
  <si>
    <t>たいせい</t>
    <phoneticPr fontId="2"/>
  </si>
  <si>
    <t>須藤</t>
    <rPh sb="0" eb="2">
      <t>スト</t>
    </rPh>
    <phoneticPr fontId="2"/>
  </si>
  <si>
    <t>大雅</t>
    <rPh sb="0" eb="1">
      <t>タイガ</t>
    </rPh>
    <phoneticPr fontId="2"/>
  </si>
  <si>
    <t>すとう</t>
    <phoneticPr fontId="2"/>
  </si>
  <si>
    <t>たいが</t>
    <phoneticPr fontId="2"/>
  </si>
  <si>
    <t>清水</t>
    <rPh sb="0" eb="2">
      <t>シミz</t>
    </rPh>
    <phoneticPr fontId="2"/>
  </si>
  <si>
    <t>愛奏</t>
    <rPh sb="0" eb="1">
      <t>アイ</t>
    </rPh>
    <phoneticPr fontId="2"/>
  </si>
  <si>
    <t>しみず</t>
    <rPh sb="0" eb="2">
      <t>シミz</t>
    </rPh>
    <phoneticPr fontId="2"/>
  </si>
  <si>
    <t>あかね</t>
    <phoneticPr fontId="2"/>
  </si>
  <si>
    <t>高橋</t>
    <rPh sb="0" eb="2">
      <t>タカハsh</t>
    </rPh>
    <phoneticPr fontId="2"/>
  </si>
  <si>
    <t>七星</t>
    <rPh sb="0" eb="1">
      <t>７</t>
    </rPh>
    <phoneticPr fontId="2"/>
  </si>
  <si>
    <t>三浦</t>
    <rPh sb="0" eb="2">
      <t>ミウr</t>
    </rPh>
    <phoneticPr fontId="2"/>
  </si>
  <si>
    <t>涼子</t>
    <rPh sb="0" eb="2">
      <t>リョウk</t>
    </rPh>
    <phoneticPr fontId="2"/>
  </si>
  <si>
    <t>直井</t>
    <rPh sb="0" eb="2">
      <t>ナオイ</t>
    </rPh>
    <phoneticPr fontId="2"/>
  </si>
  <si>
    <t>真莉萌</t>
    <rPh sb="0" eb="1">
      <t>マリ</t>
    </rPh>
    <phoneticPr fontId="2"/>
  </si>
  <si>
    <t>小野</t>
    <rPh sb="0" eb="2">
      <t>オノ</t>
    </rPh>
    <phoneticPr fontId="2"/>
  </si>
  <si>
    <t>奈南</t>
    <rPh sb="0" eb="1">
      <t>ナナ</t>
    </rPh>
    <phoneticPr fontId="2"/>
  </si>
  <si>
    <t>満行</t>
    <rPh sb="0" eb="2">
      <t>ミツy</t>
    </rPh>
    <phoneticPr fontId="2"/>
  </si>
  <si>
    <t>奏來</t>
    <rPh sb="0" eb="1">
      <t>カナデr</t>
    </rPh>
    <phoneticPr fontId="2"/>
  </si>
  <si>
    <t>大池</t>
    <rPh sb="0" eb="2">
      <t>オオ</t>
    </rPh>
    <phoneticPr fontId="2"/>
  </si>
  <si>
    <t>凛</t>
    <rPh sb="0" eb="1">
      <t>リン</t>
    </rPh>
    <phoneticPr fontId="2"/>
  </si>
  <si>
    <t>大野</t>
    <rPh sb="0" eb="2">
      <t>オオn</t>
    </rPh>
    <phoneticPr fontId="2"/>
  </si>
  <si>
    <t>須行</t>
    <rPh sb="0" eb="1">
      <t>ストウ</t>
    </rPh>
    <phoneticPr fontId="2"/>
  </si>
  <si>
    <t>莉梢乃</t>
    <rPh sb="0" eb="1">
      <t>リ</t>
    </rPh>
    <phoneticPr fontId="2"/>
  </si>
  <si>
    <t>松田</t>
    <rPh sb="0" eb="2">
      <t>マツダ</t>
    </rPh>
    <phoneticPr fontId="2"/>
  </si>
  <si>
    <t>優</t>
    <phoneticPr fontId="2"/>
  </si>
  <si>
    <t>なほ</t>
    <rPh sb="0" eb="2">
      <t>ナホ</t>
    </rPh>
    <phoneticPr fontId="2"/>
  </si>
  <si>
    <t>たかはし</t>
    <rPh sb="0" eb="2">
      <t>タカハsh</t>
    </rPh>
    <phoneticPr fontId="2"/>
  </si>
  <si>
    <t>みうら</t>
    <rPh sb="0" eb="2">
      <t>ミウラ</t>
    </rPh>
    <phoneticPr fontId="2"/>
  </si>
  <si>
    <t>りょうこ</t>
    <rPh sb="0" eb="2">
      <t>リョウk</t>
    </rPh>
    <phoneticPr fontId="2"/>
  </si>
  <si>
    <t>なおい</t>
    <rPh sb="0" eb="2">
      <t>ナオ</t>
    </rPh>
    <phoneticPr fontId="2"/>
  </si>
  <si>
    <t>まりも</t>
    <phoneticPr fontId="2"/>
  </si>
  <si>
    <t>おの</t>
    <rPh sb="0" eb="2">
      <t>オn</t>
    </rPh>
    <phoneticPr fontId="2"/>
  </si>
  <si>
    <t>なな</t>
    <phoneticPr fontId="2"/>
  </si>
  <si>
    <t>そら</t>
    <phoneticPr fontId="2"/>
  </si>
  <si>
    <t>みつゆき</t>
    <rPh sb="0" eb="2">
      <t>ミツユk</t>
    </rPh>
    <phoneticPr fontId="2"/>
  </si>
  <si>
    <t>おおいけ</t>
    <rPh sb="0" eb="2">
      <t>オオ</t>
    </rPh>
    <phoneticPr fontId="2"/>
  </si>
  <si>
    <t>りん</t>
    <phoneticPr fontId="2"/>
  </si>
  <si>
    <t>おおの</t>
    <phoneticPr fontId="2"/>
  </si>
  <si>
    <t>あやか</t>
    <rPh sb="0" eb="2">
      <t>アヤk</t>
    </rPh>
    <phoneticPr fontId="2"/>
  </si>
  <si>
    <t>すぎょう</t>
    <phoneticPr fontId="2"/>
  </si>
  <si>
    <t>りこの</t>
    <phoneticPr fontId="2"/>
  </si>
  <si>
    <t>綺夏</t>
    <rPh sb="0" eb="1">
      <t>アヤカ</t>
    </rPh>
    <phoneticPr fontId="2"/>
  </si>
  <si>
    <t>まつだ</t>
    <rPh sb="0" eb="2">
      <t>マツd</t>
    </rPh>
    <phoneticPr fontId="2"/>
  </si>
  <si>
    <t>ゆう</t>
    <phoneticPr fontId="2"/>
  </si>
  <si>
    <t>小宮</t>
    <rPh sb="0" eb="2">
      <t>コミy</t>
    </rPh>
    <phoneticPr fontId="2"/>
  </si>
  <si>
    <t>颯姫</t>
    <rPh sb="0" eb="1">
      <t>サツk</t>
    </rPh>
    <phoneticPr fontId="2"/>
  </si>
  <si>
    <t>熊澤</t>
    <rPh sb="0" eb="2">
      <t>クマザw</t>
    </rPh>
    <phoneticPr fontId="2"/>
  </si>
  <si>
    <t>柚香</t>
    <rPh sb="0" eb="1">
      <t>ユズカ</t>
    </rPh>
    <phoneticPr fontId="2"/>
  </si>
  <si>
    <t>くまざわ</t>
    <rPh sb="0" eb="2">
      <t>クマザw</t>
    </rPh>
    <phoneticPr fontId="2"/>
  </si>
  <si>
    <t>ゆずか</t>
    <rPh sb="0" eb="1">
      <t>ユズk</t>
    </rPh>
    <phoneticPr fontId="2"/>
  </si>
  <si>
    <t>こみや</t>
    <rPh sb="0" eb="2">
      <t>コミy</t>
    </rPh>
    <phoneticPr fontId="2"/>
  </si>
  <si>
    <t>さつき</t>
    <rPh sb="0" eb="2">
      <t>サツk</t>
    </rPh>
    <phoneticPr fontId="2"/>
  </si>
  <si>
    <t>小山田</t>
    <rPh sb="0" eb="3">
      <t>オヤマダ</t>
    </rPh>
    <phoneticPr fontId="2"/>
  </si>
  <si>
    <t>柑奈</t>
    <rPh sb="0" eb="2">
      <t>カンn</t>
    </rPh>
    <phoneticPr fontId="2"/>
  </si>
  <si>
    <t>おやまだ</t>
    <rPh sb="0" eb="3">
      <t>オヤm</t>
    </rPh>
    <phoneticPr fontId="2"/>
  </si>
  <si>
    <t>かんな</t>
    <rPh sb="0" eb="2">
      <t>カンn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</si>
</sst>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6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125" xfId="0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AK1" zoomScale="163" zoomScaleNormal="100" zoomScaleSheetLayoutView="253" workbookViewId="0">
      <selection activeCell="AU48" sqref="AU48"/>
    </sheetView>
  </sheetViews>
  <sheetFormatPr baseColWidth="10" defaultColWidth="38.33203125" defaultRowHeight="15"/>
  <cols>
    <col min="1" max="1" width="7.5" style="22" hidden="1" customWidth="1"/>
    <col min="2" max="2" width="6.1640625" style="22" customWidth="1"/>
    <col min="3" max="3" width="2.33203125" style="10" hidden="1" customWidth="1"/>
    <col min="4" max="4" width="10.33203125" style="10" hidden="1" customWidth="1"/>
    <col min="5" max="5" width="30" style="10" customWidth="1"/>
    <col min="6" max="6" width="4.1640625" style="10" hidden="1" customWidth="1"/>
    <col min="7" max="7" width="7.5" style="22" customWidth="1"/>
    <col min="8" max="8" width="6.1640625" style="22" customWidth="1"/>
    <col min="9" max="9" width="2.33203125" style="10" hidden="1" customWidth="1"/>
    <col min="10" max="10" width="10.33203125" style="10" hidden="1" customWidth="1"/>
    <col min="11" max="11" width="30" style="10" customWidth="1"/>
    <col min="12" max="12" width="4.1640625" style="10" hidden="1" customWidth="1"/>
    <col min="13" max="13" width="7.5" style="22" customWidth="1"/>
    <col min="14" max="14" width="6.1640625" style="10" customWidth="1"/>
    <col min="15" max="15" width="2.33203125" style="10" hidden="1" customWidth="1"/>
    <col min="16" max="16" width="10.33203125" style="10" hidden="1" customWidth="1"/>
    <col min="17" max="17" width="30" style="10" customWidth="1"/>
    <col min="18" max="18" width="4.1640625" style="10" hidden="1" customWidth="1"/>
    <col min="19" max="19" width="7.5" style="10" customWidth="1"/>
    <col min="20" max="20" width="6.1640625" style="10" customWidth="1"/>
    <col min="21" max="21" width="2.33203125" style="10" hidden="1" customWidth="1"/>
    <col min="22" max="22" width="10.33203125" style="10" hidden="1" customWidth="1"/>
    <col min="23" max="23" width="30" style="10" customWidth="1"/>
    <col min="24" max="24" width="4.1640625" style="10" hidden="1" customWidth="1"/>
    <col min="25" max="25" width="7.5" style="10" customWidth="1"/>
    <col min="26" max="26" width="6.1640625" style="10" customWidth="1"/>
    <col min="27" max="27" width="2.33203125" style="10" hidden="1" customWidth="1"/>
    <col min="28" max="28" width="10.33203125" style="10" hidden="1" customWidth="1"/>
    <col min="29" max="29" width="30" style="10" customWidth="1"/>
    <col min="30" max="30" width="4.1640625" style="10" hidden="1" customWidth="1"/>
    <col min="31" max="31" width="7.5" style="10" customWidth="1"/>
    <col min="32" max="32" width="6.1640625" style="10" customWidth="1"/>
    <col min="33" max="33" width="2.33203125" style="10" hidden="1" customWidth="1"/>
    <col min="34" max="34" width="10.33203125" style="10" hidden="1" customWidth="1"/>
    <col min="35" max="35" width="30" style="10" customWidth="1"/>
    <col min="36" max="36" width="4.1640625" style="10" hidden="1" customWidth="1"/>
    <col min="37" max="37" width="7.5" style="10" customWidth="1"/>
    <col min="38" max="38" width="6.1640625" style="10" customWidth="1"/>
    <col min="39" max="39" width="2.33203125" style="10" hidden="1" customWidth="1"/>
    <col min="40" max="40" width="10.33203125" style="10" hidden="1" customWidth="1"/>
    <col min="41" max="41" width="30" style="10" customWidth="1"/>
    <col min="42" max="42" width="4.1640625" style="10" hidden="1" customWidth="1"/>
    <col min="43" max="43" width="7.5" style="10" customWidth="1"/>
    <col min="44" max="44" width="6.1640625" style="10" customWidth="1"/>
    <col min="45" max="45" width="2.33203125" style="10" hidden="1" customWidth="1"/>
    <col min="46" max="46" width="10.33203125" style="10" hidden="1" customWidth="1"/>
    <col min="47" max="47" width="30" style="10" customWidth="1"/>
    <col min="48" max="48" width="4.1640625" style="10" hidden="1" customWidth="1"/>
    <col min="49" max="49" width="7.5" style="10" customWidth="1"/>
    <col min="50" max="50" width="6.1640625" style="10" customWidth="1"/>
    <col min="51" max="51" width="2.33203125" style="10" hidden="1" customWidth="1"/>
    <col min="52" max="52" width="10.33203125" style="10" hidden="1" customWidth="1"/>
    <col min="53" max="53" width="30" style="10" customWidth="1"/>
    <col min="54" max="54" width="4.1640625" style="10" hidden="1" customWidth="1"/>
    <col min="55" max="55" width="7.5" style="10" customWidth="1"/>
    <col min="56" max="56" width="6.1640625" style="10" customWidth="1"/>
    <col min="57" max="57" width="2.33203125" style="10" hidden="1" customWidth="1"/>
    <col min="58" max="58" width="10.33203125" style="10" hidden="1" customWidth="1"/>
    <col min="59" max="59" width="30" style="10" customWidth="1"/>
    <col min="60" max="60" width="4.1640625" style="10" hidden="1" customWidth="1"/>
    <col min="61" max="61" width="7.5" style="10" customWidth="1"/>
    <col min="62" max="62" width="24.1640625" style="10" customWidth="1"/>
    <col min="63" max="63" width="8.5" style="10" bestFit="1" customWidth="1"/>
    <col min="64" max="64" width="2.33203125" style="10" customWidth="1"/>
    <col min="65" max="65" width="10.33203125" style="10" customWidth="1"/>
    <col min="66" max="66" width="41.83203125" style="10" bestFit="1" customWidth="1"/>
    <col min="67" max="67" width="4.1640625" style="10" customWidth="1"/>
    <col min="68" max="68" width="10.33203125" style="10" bestFit="1" customWidth="1"/>
    <col min="69" max="69" width="24.1640625" style="10" customWidth="1"/>
    <col min="70" max="70" width="8.5" style="10" bestFit="1" customWidth="1"/>
    <col min="71" max="71" width="2.33203125" style="10" customWidth="1"/>
    <col min="72" max="72" width="10.33203125" style="10" customWidth="1"/>
    <col min="73" max="73" width="41.83203125" style="10" bestFit="1" customWidth="1"/>
    <col min="74" max="74" width="4.1640625" style="10" customWidth="1"/>
    <col min="75" max="75" width="10.33203125" style="10" bestFit="1" customWidth="1"/>
    <col min="76" max="76" width="24.1640625" style="10" customWidth="1"/>
    <col min="77" max="77" width="8.5" style="10" bestFit="1" customWidth="1"/>
    <col min="78" max="78" width="2.33203125" style="10" customWidth="1"/>
    <col min="79" max="79" width="10.33203125" style="10" customWidth="1"/>
    <col min="80" max="80" width="41.83203125" style="10" bestFit="1" customWidth="1"/>
    <col min="81" max="81" width="4.1640625" style="10" customWidth="1"/>
    <col min="82" max="82" width="10.33203125" style="10" bestFit="1" customWidth="1"/>
    <col min="83" max="16384" width="38.3320312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topLeftCell="A19" zoomScale="125" zoomScaleNormal="100" zoomScaleSheetLayoutView="85" workbookViewId="0">
      <selection activeCell="B2" sqref="B2:H2"/>
    </sheetView>
  </sheetViews>
  <sheetFormatPr baseColWidth="10" defaultColWidth="2.1640625" defaultRowHeight="14"/>
  <cols>
    <col min="1" max="1" width="8" style="3" customWidth="1"/>
    <col min="2" max="16384" width="2.1640625" style="3"/>
  </cols>
  <sheetData>
    <row r="1" spans="1:41" ht="50" customHeight="1" thickBot="1">
      <c r="B1" s="191" t="s">
        <v>693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" customHeight="1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" customHeight="1" thickBot="1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" customHeight="1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" customHeight="1" thickBot="1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/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/>
      <c r="C40" s="236"/>
      <c r="D40" s="236"/>
      <c r="E40" s="236"/>
      <c r="F40" s="237" t="s">
        <v>685</v>
      </c>
      <c r="G40" s="237"/>
      <c r="H40" s="236"/>
      <c r="I40" s="236"/>
      <c r="J40" s="237" t="s">
        <v>686</v>
      </c>
      <c r="K40" s="237"/>
      <c r="L40" s="236"/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" customHeight="1"/>
    <row r="42" spans="1:43" ht="24" customHeight="1">
      <c r="A42" s="56" t="s">
        <v>688</v>
      </c>
      <c r="B42" s="232" t="s">
        <v>689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" customHeight="1"/>
    <row r="44" spans="1:43" ht="24" customHeight="1">
      <c r="A44" s="56" t="s">
        <v>692</v>
      </c>
      <c r="B44" s="232" t="s">
        <v>689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zoomScale="182" zoomScaleNormal="100" zoomScaleSheetLayoutView="100" workbookViewId="0">
      <selection activeCell="Z31" sqref="Z31:AD31"/>
    </sheetView>
  </sheetViews>
  <sheetFormatPr baseColWidth="10" defaultColWidth="2.1640625" defaultRowHeight="14"/>
  <cols>
    <col min="1" max="1" width="8" style="3" customWidth="1"/>
    <col min="2" max="16384" width="2.1640625" style="3"/>
  </cols>
  <sheetData>
    <row r="1" spans="1:41" ht="50" customHeight="1" thickBot="1">
      <c r="B1" s="191" t="str">
        <f>入力見本!B1</f>
        <v>令和４年度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6121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中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秦野市立北中学校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" customHeight="1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700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" customHeight="1" thickBot="1">
      <c r="A6" s="162"/>
      <c r="B6" s="144"/>
      <c r="C6" s="145"/>
      <c r="D6" s="145"/>
      <c r="E6" s="146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695</v>
      </c>
      <c r="AH6" s="160"/>
      <c r="AI6" s="160"/>
      <c r="AJ6" s="160"/>
      <c r="AK6" s="25" t="s">
        <v>586</v>
      </c>
      <c r="AL6" s="160" t="s">
        <v>699</v>
      </c>
      <c r="AM6" s="160"/>
      <c r="AN6" s="160"/>
      <c r="AO6" s="161"/>
    </row>
    <row r="7" spans="1:41" s="2" customFormat="1" ht="2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" customHeight="1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" customHeight="1" thickBot="1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>
      <c r="B12" s="202" t="s">
        <v>682</v>
      </c>
      <c r="C12" s="203"/>
      <c r="D12" s="203"/>
      <c r="E12" s="204"/>
      <c r="F12" s="205" t="s">
        <v>703</v>
      </c>
      <c r="G12" s="206"/>
      <c r="H12" s="206"/>
      <c r="I12" s="206"/>
      <c r="J12" s="206"/>
      <c r="K12" s="206" t="s">
        <v>704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707</v>
      </c>
      <c r="AA12" s="206"/>
      <c r="AB12" s="206"/>
      <c r="AC12" s="206"/>
      <c r="AD12" s="206"/>
      <c r="AE12" s="206" t="s">
        <v>708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 t="s">
        <v>701</v>
      </c>
      <c r="G13" s="215"/>
      <c r="H13" s="215"/>
      <c r="I13" s="215"/>
      <c r="J13" s="216"/>
      <c r="K13" s="215" t="s">
        <v>702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705</v>
      </c>
      <c r="AA13" s="215"/>
      <c r="AB13" s="215"/>
      <c r="AC13" s="215"/>
      <c r="AD13" s="216"/>
      <c r="AE13" s="215" t="s">
        <v>706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682</v>
      </c>
      <c r="C15" s="203"/>
      <c r="D15" s="203"/>
      <c r="E15" s="204"/>
      <c r="F15" s="205" t="s">
        <v>759</v>
      </c>
      <c r="G15" s="206"/>
      <c r="H15" s="206"/>
      <c r="I15" s="206"/>
      <c r="J15" s="206"/>
      <c r="K15" s="206" t="s">
        <v>760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711</v>
      </c>
      <c r="AA15" s="206"/>
      <c r="AB15" s="206"/>
      <c r="AC15" s="206"/>
      <c r="AD15" s="206"/>
      <c r="AE15" s="206" t="s">
        <v>712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 t="s">
        <v>757</v>
      </c>
      <c r="G16" s="215"/>
      <c r="H16" s="215"/>
      <c r="I16" s="215"/>
      <c r="J16" s="216"/>
      <c r="K16" s="215" t="s">
        <v>758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709</v>
      </c>
      <c r="AA16" s="215"/>
      <c r="AB16" s="215"/>
      <c r="AC16" s="215"/>
      <c r="AD16" s="216"/>
      <c r="AE16" s="215" t="s">
        <v>710</v>
      </c>
      <c r="AF16" s="215"/>
      <c r="AG16" s="215"/>
      <c r="AH16" s="215"/>
      <c r="AI16" s="226"/>
      <c r="AJ16" s="228">
        <v>13</v>
      </c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>
      <c r="B22" s="116">
        <v>1</v>
      </c>
      <c r="C22" s="117"/>
      <c r="D22" s="118">
        <v>1</v>
      </c>
      <c r="E22" s="118"/>
      <c r="F22" s="120" t="s">
        <v>711</v>
      </c>
      <c r="G22" s="121"/>
      <c r="H22" s="121"/>
      <c r="I22" s="121"/>
      <c r="J22" s="121"/>
      <c r="K22" s="121" t="s">
        <v>712</v>
      </c>
      <c r="L22" s="121"/>
      <c r="M22" s="121"/>
      <c r="N22" s="121"/>
      <c r="O22" s="122"/>
      <c r="P22" s="118">
        <v>3</v>
      </c>
      <c r="Q22" s="118"/>
      <c r="R22" s="109">
        <v>160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740</v>
      </c>
      <c r="AA22" s="121"/>
      <c r="AB22" s="121"/>
      <c r="AC22" s="121"/>
      <c r="AD22" s="121"/>
      <c r="AE22" s="121" t="s">
        <v>741</v>
      </c>
      <c r="AF22" s="121"/>
      <c r="AG22" s="121"/>
      <c r="AH22" s="121"/>
      <c r="AI22" s="122"/>
      <c r="AJ22" s="118">
        <v>2</v>
      </c>
      <c r="AK22" s="118"/>
      <c r="AL22" s="109">
        <v>154</v>
      </c>
      <c r="AM22" s="110"/>
      <c r="AN22" s="261" t="s">
        <v>596</v>
      </c>
      <c r="AO22" s="262"/>
    </row>
    <row r="23" spans="2:41" ht="30" customHeight="1">
      <c r="B23" s="99"/>
      <c r="C23" s="100"/>
      <c r="D23" s="119"/>
      <c r="E23" s="119"/>
      <c r="F23" s="113" t="s">
        <v>709</v>
      </c>
      <c r="G23" s="114"/>
      <c r="H23" s="114"/>
      <c r="I23" s="114"/>
      <c r="J23" s="114"/>
      <c r="K23" s="114" t="s">
        <v>710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723</v>
      </c>
      <c r="AA23" s="114"/>
      <c r="AB23" s="114"/>
      <c r="AC23" s="114"/>
      <c r="AD23" s="114"/>
      <c r="AE23" s="114" t="s">
        <v>724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>
      <c r="B24" s="89">
        <v>2</v>
      </c>
      <c r="C24" s="90"/>
      <c r="D24" s="77">
        <v>2</v>
      </c>
      <c r="E24" s="77"/>
      <c r="F24" s="86" t="s">
        <v>731</v>
      </c>
      <c r="G24" s="87"/>
      <c r="H24" s="87"/>
      <c r="I24" s="87"/>
      <c r="J24" s="87"/>
      <c r="K24" s="87" t="s">
        <v>730</v>
      </c>
      <c r="L24" s="87"/>
      <c r="M24" s="87"/>
      <c r="N24" s="87"/>
      <c r="O24" s="88"/>
      <c r="P24" s="77">
        <v>3</v>
      </c>
      <c r="Q24" s="77"/>
      <c r="R24" s="93">
        <v>150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742</v>
      </c>
      <c r="AA24" s="87"/>
      <c r="AB24" s="87"/>
      <c r="AC24" s="87"/>
      <c r="AD24" s="87"/>
      <c r="AE24" s="87" t="s">
        <v>743</v>
      </c>
      <c r="AF24" s="87"/>
      <c r="AG24" s="87"/>
      <c r="AH24" s="87"/>
      <c r="AI24" s="88"/>
      <c r="AJ24" s="77">
        <v>2</v>
      </c>
      <c r="AK24" s="77"/>
      <c r="AL24" s="93">
        <v>154</v>
      </c>
      <c r="AM24" s="94"/>
      <c r="AN24" s="259" t="s">
        <v>544</v>
      </c>
      <c r="AO24" s="260"/>
    </row>
    <row r="25" spans="2:41" ht="30" customHeight="1">
      <c r="B25" s="107"/>
      <c r="C25" s="108"/>
      <c r="D25" s="101"/>
      <c r="E25" s="101"/>
      <c r="F25" s="104" t="s">
        <v>713</v>
      </c>
      <c r="G25" s="105"/>
      <c r="H25" s="105"/>
      <c r="I25" s="105"/>
      <c r="J25" s="105"/>
      <c r="K25" s="105" t="s">
        <v>714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725</v>
      </c>
      <c r="AA25" s="105"/>
      <c r="AB25" s="105"/>
      <c r="AC25" s="105"/>
      <c r="AD25" s="105"/>
      <c r="AE25" s="105" t="s">
        <v>746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>
      <c r="B26" s="99">
        <v>3</v>
      </c>
      <c r="C26" s="100"/>
      <c r="D26" s="77">
        <v>3</v>
      </c>
      <c r="E26" s="77"/>
      <c r="F26" s="86" t="s">
        <v>732</v>
      </c>
      <c r="G26" s="87"/>
      <c r="H26" s="87"/>
      <c r="I26" s="87"/>
      <c r="J26" s="87"/>
      <c r="K26" s="87" t="s">
        <v>733</v>
      </c>
      <c r="L26" s="87"/>
      <c r="M26" s="87"/>
      <c r="N26" s="87"/>
      <c r="O26" s="88"/>
      <c r="P26" s="77">
        <v>2</v>
      </c>
      <c r="Q26" s="77"/>
      <c r="R26" s="93">
        <v>168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744</v>
      </c>
      <c r="AA26" s="87"/>
      <c r="AB26" s="87"/>
      <c r="AC26" s="87"/>
      <c r="AD26" s="87"/>
      <c r="AE26" s="87" t="s">
        <v>745</v>
      </c>
      <c r="AF26" s="87"/>
      <c r="AG26" s="87"/>
      <c r="AH26" s="87"/>
      <c r="AI26" s="88"/>
      <c r="AJ26" s="77">
        <v>1</v>
      </c>
      <c r="AK26" s="77"/>
      <c r="AL26" s="93">
        <v>152</v>
      </c>
      <c r="AM26" s="94"/>
      <c r="AN26" s="259" t="s">
        <v>544</v>
      </c>
      <c r="AO26" s="260"/>
    </row>
    <row r="27" spans="2:41" ht="30" customHeight="1">
      <c r="B27" s="99"/>
      <c r="C27" s="100"/>
      <c r="D27" s="101"/>
      <c r="E27" s="101"/>
      <c r="F27" s="104" t="s">
        <v>715</v>
      </c>
      <c r="G27" s="105"/>
      <c r="H27" s="105"/>
      <c r="I27" s="105"/>
      <c r="J27" s="105"/>
      <c r="K27" s="105" t="s">
        <v>716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726</v>
      </c>
      <c r="AA27" s="105"/>
      <c r="AB27" s="105"/>
      <c r="AC27" s="105"/>
      <c r="AD27" s="105"/>
      <c r="AE27" s="105" t="s">
        <v>727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>
      <c r="B28" s="89">
        <v>4</v>
      </c>
      <c r="C28" s="90"/>
      <c r="D28" s="77">
        <v>4</v>
      </c>
      <c r="E28" s="77"/>
      <c r="F28" s="86" t="s">
        <v>734</v>
      </c>
      <c r="G28" s="87"/>
      <c r="H28" s="87"/>
      <c r="I28" s="87"/>
      <c r="J28" s="87"/>
      <c r="K28" s="87" t="s">
        <v>735</v>
      </c>
      <c r="L28" s="87"/>
      <c r="M28" s="87"/>
      <c r="N28" s="87"/>
      <c r="O28" s="88"/>
      <c r="P28" s="77">
        <v>2</v>
      </c>
      <c r="Q28" s="77"/>
      <c r="R28" s="93">
        <v>165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755</v>
      </c>
      <c r="AA28" s="87"/>
      <c r="AB28" s="87"/>
      <c r="AC28" s="87"/>
      <c r="AD28" s="87"/>
      <c r="AE28" s="87" t="s">
        <v>756</v>
      </c>
      <c r="AF28" s="87"/>
      <c r="AG28" s="87"/>
      <c r="AH28" s="87"/>
      <c r="AI28" s="88"/>
      <c r="AJ28" s="77">
        <v>1</v>
      </c>
      <c r="AK28" s="77"/>
      <c r="AL28" s="93">
        <v>155</v>
      </c>
      <c r="AM28" s="94"/>
      <c r="AN28" s="259" t="s">
        <v>544</v>
      </c>
      <c r="AO28" s="260"/>
    </row>
    <row r="29" spans="2:41" ht="30" customHeight="1">
      <c r="B29" s="107"/>
      <c r="C29" s="108"/>
      <c r="D29" s="101"/>
      <c r="E29" s="101"/>
      <c r="F29" s="104" t="s">
        <v>717</v>
      </c>
      <c r="G29" s="105"/>
      <c r="H29" s="105"/>
      <c r="I29" s="105"/>
      <c r="J29" s="105"/>
      <c r="K29" s="105" t="s">
        <v>718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749</v>
      </c>
      <c r="AA29" s="105"/>
      <c r="AB29" s="105"/>
      <c r="AC29" s="105"/>
      <c r="AD29" s="105"/>
      <c r="AE29" s="105" t="s">
        <v>750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>
      <c r="B30" s="99">
        <v>5</v>
      </c>
      <c r="C30" s="100"/>
      <c r="D30" s="77">
        <v>5</v>
      </c>
      <c r="E30" s="77"/>
      <c r="F30" s="86" t="s">
        <v>736</v>
      </c>
      <c r="G30" s="87"/>
      <c r="H30" s="87"/>
      <c r="I30" s="87"/>
      <c r="J30" s="87"/>
      <c r="K30" s="87" t="s">
        <v>737</v>
      </c>
      <c r="L30" s="87"/>
      <c r="M30" s="87"/>
      <c r="N30" s="87"/>
      <c r="O30" s="88"/>
      <c r="P30" s="77">
        <v>2</v>
      </c>
      <c r="Q30" s="77"/>
      <c r="R30" s="93">
        <v>152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753</v>
      </c>
      <c r="AA30" s="87"/>
      <c r="AB30" s="87"/>
      <c r="AC30" s="87"/>
      <c r="AD30" s="87"/>
      <c r="AE30" s="87" t="s">
        <v>754</v>
      </c>
      <c r="AF30" s="87"/>
      <c r="AG30" s="87"/>
      <c r="AH30" s="87"/>
      <c r="AI30" s="88"/>
      <c r="AJ30" s="77">
        <v>1</v>
      </c>
      <c r="AK30" s="77"/>
      <c r="AL30" s="93">
        <v>153</v>
      </c>
      <c r="AM30" s="94"/>
      <c r="AN30" s="259" t="s">
        <v>544</v>
      </c>
      <c r="AO30" s="260"/>
    </row>
    <row r="31" spans="2:41" ht="30" customHeight="1">
      <c r="B31" s="99"/>
      <c r="C31" s="100"/>
      <c r="D31" s="101"/>
      <c r="E31" s="101"/>
      <c r="F31" s="104" t="s">
        <v>719</v>
      </c>
      <c r="G31" s="105"/>
      <c r="H31" s="105"/>
      <c r="I31" s="105"/>
      <c r="J31" s="105"/>
      <c r="K31" s="105" t="s">
        <v>720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751</v>
      </c>
      <c r="AA31" s="105"/>
      <c r="AB31" s="105"/>
      <c r="AC31" s="105"/>
      <c r="AD31" s="105"/>
      <c r="AE31" s="105" t="s">
        <v>752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>
      <c r="B32" s="89">
        <v>6</v>
      </c>
      <c r="C32" s="90"/>
      <c r="D32" s="77">
        <v>6</v>
      </c>
      <c r="E32" s="77"/>
      <c r="F32" s="86" t="s">
        <v>739</v>
      </c>
      <c r="G32" s="87"/>
      <c r="H32" s="87"/>
      <c r="I32" s="87"/>
      <c r="J32" s="87"/>
      <c r="K32" s="87" t="s">
        <v>738</v>
      </c>
      <c r="L32" s="87"/>
      <c r="M32" s="87"/>
      <c r="N32" s="87"/>
      <c r="O32" s="88"/>
      <c r="P32" s="77">
        <v>2</v>
      </c>
      <c r="Q32" s="77"/>
      <c r="R32" s="93">
        <v>152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747</v>
      </c>
      <c r="AA32" s="87"/>
      <c r="AB32" s="87"/>
      <c r="AC32" s="87"/>
      <c r="AD32" s="87"/>
      <c r="AE32" s="87" t="s">
        <v>748</v>
      </c>
      <c r="AF32" s="87"/>
      <c r="AG32" s="87"/>
      <c r="AH32" s="87"/>
      <c r="AI32" s="88"/>
      <c r="AJ32" s="77">
        <v>1</v>
      </c>
      <c r="AK32" s="77"/>
      <c r="AL32" s="93">
        <v>165</v>
      </c>
      <c r="AM32" s="94"/>
      <c r="AN32" s="259" t="s">
        <v>544</v>
      </c>
      <c r="AO32" s="260"/>
    </row>
    <row r="33" spans="1:43" ht="30" customHeight="1" thickBot="1">
      <c r="B33" s="91"/>
      <c r="C33" s="92"/>
      <c r="D33" s="78"/>
      <c r="E33" s="78"/>
      <c r="F33" s="79" t="s">
        <v>721</v>
      </c>
      <c r="G33" s="80"/>
      <c r="H33" s="80"/>
      <c r="I33" s="80"/>
      <c r="J33" s="80"/>
      <c r="K33" s="269" t="s">
        <v>722</v>
      </c>
      <c r="L33" s="270"/>
      <c r="M33" s="270"/>
      <c r="N33" s="270"/>
      <c r="O33" s="27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728</v>
      </c>
      <c r="AA33" s="80"/>
      <c r="AB33" s="80"/>
      <c r="AC33" s="80"/>
      <c r="AD33" s="80"/>
      <c r="AE33" s="269" t="s">
        <v>729</v>
      </c>
      <c r="AF33" s="270"/>
      <c r="AG33" s="270"/>
      <c r="AH33" s="270"/>
      <c r="AI33" s="271"/>
      <c r="AJ33" s="78"/>
      <c r="AK33" s="78"/>
      <c r="AL33" s="95"/>
      <c r="AM33" s="96"/>
      <c r="AN33" s="267"/>
      <c r="AO33" s="268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/>
      <c r="C40" s="236"/>
      <c r="D40" s="236"/>
      <c r="E40" s="236"/>
      <c r="F40" s="237" t="s">
        <v>685</v>
      </c>
      <c r="G40" s="237"/>
      <c r="H40" s="236"/>
      <c r="I40" s="236"/>
      <c r="J40" s="237" t="s">
        <v>686</v>
      </c>
      <c r="K40" s="237"/>
      <c r="L40" s="236"/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" customHeight="1"/>
    <row r="42" spans="1:43" ht="24" customHeight="1">
      <c r="A42" s="56" t="s">
        <v>688</v>
      </c>
      <c r="B42" s="232" t="str">
        <f t="shared" ref="B42" si="0">$F$3</f>
        <v>秦野市立北中学校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" customHeight="1"/>
    <row r="44" spans="1:43" ht="24" customHeight="1">
      <c r="A44" s="56" t="s">
        <v>692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baseColWidth="10" defaultColWidth="2.1640625" defaultRowHeight="14"/>
  <cols>
    <col min="1" max="16384" width="2.1640625" style="3"/>
  </cols>
  <sheetData>
    <row r="1" spans="1:40" ht="50" customHeight="1" thickBot="1">
      <c r="A1" s="191" t="str">
        <f>入力見本!B1</f>
        <v>令和４年度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>
      <c r="A2" s="347" t="s">
        <v>546</v>
      </c>
      <c r="B2" s="348"/>
      <c r="C2" s="348"/>
      <c r="D2" s="348"/>
      <c r="E2" s="348"/>
      <c r="F2" s="348"/>
      <c r="G2" s="348"/>
      <c r="H2" s="349">
        <f>IF(入力!I2="","",入力!I2)</f>
        <v>2</v>
      </c>
      <c r="I2" s="304"/>
      <c r="J2" s="350"/>
      <c r="K2" s="351" t="s">
        <v>547</v>
      </c>
      <c r="L2" s="348"/>
      <c r="M2" s="348"/>
      <c r="N2" s="348"/>
      <c r="O2" s="348"/>
      <c r="P2" s="348"/>
      <c r="Q2" s="348"/>
      <c r="R2" s="349">
        <f>IF(入力!S2="","",入力!S2)</f>
        <v>6121</v>
      </c>
      <c r="S2" s="304"/>
      <c r="T2" s="304"/>
      <c r="U2" s="304"/>
      <c r="V2" s="304"/>
      <c r="W2" s="304"/>
      <c r="X2" s="350"/>
      <c r="Y2" s="303" t="str">
        <f>IF(R2="","",VLOOKUP(R2,チーム番号!A2:E501,2,FALSE))</f>
        <v>中</v>
      </c>
      <c r="Z2" s="304"/>
      <c r="AA2" s="304"/>
      <c r="AB2" s="304"/>
      <c r="AC2" s="304"/>
      <c r="AD2" s="304"/>
      <c r="AE2" s="336" t="s">
        <v>548</v>
      </c>
      <c r="AF2" s="336"/>
      <c r="AG2" s="336"/>
      <c r="AH2" s="336"/>
      <c r="AI2" s="337"/>
      <c r="AJ2" s="1"/>
    </row>
    <row r="3" spans="1:40" ht="18.75" customHeight="1">
      <c r="A3" s="354" t="s">
        <v>2</v>
      </c>
      <c r="B3" s="355"/>
      <c r="C3" s="355"/>
      <c r="D3" s="356"/>
      <c r="E3" s="305" t="str">
        <f>CONCATENATE(入力!F3,"　　",入力!F8)</f>
        <v>秦野市立北中学校　　</v>
      </c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6"/>
      <c r="Q3" s="306"/>
      <c r="R3" s="306"/>
      <c r="S3" s="306"/>
      <c r="T3" s="306"/>
      <c r="U3" s="306"/>
      <c r="V3" s="306"/>
      <c r="W3" s="306"/>
      <c r="X3" s="306"/>
      <c r="Y3" s="306"/>
      <c r="Z3" s="307"/>
      <c r="AA3" s="317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>
      <c r="A4" s="340"/>
      <c r="B4" s="169"/>
      <c r="C4" s="169"/>
      <c r="D4" s="275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40"/>
      <c r="B6" s="169"/>
      <c r="C6" s="169"/>
      <c r="D6" s="275"/>
      <c r="E6" s="352"/>
      <c r="F6" s="353"/>
      <c r="G6" s="5" t="s">
        <v>13</v>
      </c>
      <c r="H6" s="338"/>
      <c r="I6" s="338"/>
      <c r="J6" s="33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5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341" t="s">
        <v>0</v>
      </c>
      <c r="B7" s="309"/>
      <c r="C7" s="309"/>
      <c r="D7" s="310"/>
      <c r="E7" s="331" t="str">
        <f>IF(入力!F12="","",入力!F12)</f>
        <v>やまうち</v>
      </c>
      <c r="F7" s="332"/>
      <c r="G7" s="332"/>
      <c r="H7" s="332"/>
      <c r="I7" s="332"/>
      <c r="J7" s="332"/>
      <c r="K7" s="332" t="str">
        <f>IF(入力!L12="","",入力!L12)</f>
        <v/>
      </c>
      <c r="L7" s="332"/>
      <c r="M7" s="332"/>
      <c r="N7" s="332"/>
      <c r="O7" s="332"/>
      <c r="P7" s="333"/>
      <c r="Q7" s="334" t="s">
        <v>0</v>
      </c>
      <c r="R7" s="309"/>
      <c r="S7" s="309"/>
      <c r="T7" s="310"/>
      <c r="U7" s="334" t="e">
        <f>IF(入力!#REF!="","",入力!#REF!)</f>
        <v>#REF!</v>
      </c>
      <c r="V7" s="309"/>
      <c r="W7" s="309"/>
      <c r="X7" s="309"/>
      <c r="Y7" s="309"/>
      <c r="Z7" s="335"/>
      <c r="AA7" s="308" t="str">
        <f>IF(入力!AB12="","",入力!AB12)</f>
        <v/>
      </c>
      <c r="AB7" s="309"/>
      <c r="AC7" s="309"/>
      <c r="AD7" s="309"/>
      <c r="AE7" s="309"/>
      <c r="AF7" s="310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340" t="s">
        <v>6</v>
      </c>
      <c r="B8" s="169"/>
      <c r="C8" s="169"/>
      <c r="D8" s="275"/>
      <c r="E8" s="357" t="str">
        <f>IF(入力!F13="","",入力!F13)</f>
        <v>山内</v>
      </c>
      <c r="F8" s="358"/>
      <c r="G8" s="358"/>
      <c r="H8" s="358"/>
      <c r="I8" s="358"/>
      <c r="J8" s="358"/>
      <c r="K8" s="358" t="str">
        <f>IF(入力!L13="","",入力!L13)</f>
        <v/>
      </c>
      <c r="L8" s="358"/>
      <c r="M8" s="358"/>
      <c r="N8" s="358"/>
      <c r="O8" s="358"/>
      <c r="P8" s="359"/>
      <c r="Q8" s="318" t="s">
        <v>7</v>
      </c>
      <c r="R8" s="319"/>
      <c r="S8" s="319"/>
      <c r="T8" s="320"/>
      <c r="U8" s="321" t="e">
        <f>IF(入力!#REF!="","",入力!#REF!)</f>
        <v>#REF!</v>
      </c>
      <c r="V8" s="322"/>
      <c r="W8" s="322"/>
      <c r="X8" s="322"/>
      <c r="Y8" s="322"/>
      <c r="Z8" s="323"/>
      <c r="AA8" s="324" t="str">
        <f>IF(入力!AB13="","",入力!AB13)</f>
        <v/>
      </c>
      <c r="AB8" s="322"/>
      <c r="AC8" s="322"/>
      <c r="AD8" s="322"/>
      <c r="AE8" s="322"/>
      <c r="AF8" s="325"/>
      <c r="AG8" s="298" t="str">
        <f>IF(入力!AJ13="","",入力!AJ13)</f>
        <v>○</v>
      </c>
      <c r="AH8" s="145"/>
      <c r="AI8" s="330" t="s">
        <v>575</v>
      </c>
      <c r="AJ8" s="330"/>
      <c r="AK8" s="330"/>
      <c r="AL8" s="330"/>
      <c r="AM8" s="145" t="str">
        <f>IF(入力!AO13="","",入力!AO13)</f>
        <v/>
      </c>
      <c r="AN8" s="329"/>
    </row>
    <row r="9" spans="1:40" ht="18.75" customHeight="1">
      <c r="A9" s="341" t="s">
        <v>0</v>
      </c>
      <c r="B9" s="309"/>
      <c r="C9" s="309"/>
      <c r="D9" s="310"/>
      <c r="E9" s="334" t="str">
        <f>IF(入力!F15="","",入力!F15)</f>
        <v>おやまだ</v>
      </c>
      <c r="F9" s="309"/>
      <c r="G9" s="309"/>
      <c r="H9" s="309"/>
      <c r="I9" s="309"/>
      <c r="J9" s="335"/>
      <c r="K9" s="308" t="str">
        <f>IF(入力!L15="","",入力!L15)</f>
        <v/>
      </c>
      <c r="L9" s="309"/>
      <c r="M9" s="309"/>
      <c r="N9" s="309"/>
      <c r="O9" s="309"/>
      <c r="P9" s="310"/>
      <c r="Q9" s="334" t="s">
        <v>0</v>
      </c>
      <c r="R9" s="309"/>
      <c r="S9" s="309"/>
      <c r="T9" s="310"/>
      <c r="U9" s="334" t="e">
        <f>IF(入力!#REF!="","",入力!#REF!)</f>
        <v>#REF!</v>
      </c>
      <c r="V9" s="309"/>
      <c r="W9" s="309"/>
      <c r="X9" s="309"/>
      <c r="Y9" s="309"/>
      <c r="Z9" s="335"/>
      <c r="AA9" s="308" t="str">
        <f>IF(入力!AB15="","",入力!AB15)</f>
        <v/>
      </c>
      <c r="AB9" s="309"/>
      <c r="AC9" s="309"/>
      <c r="AD9" s="309"/>
      <c r="AE9" s="309"/>
      <c r="AF9" s="360"/>
      <c r="AG9" s="362"/>
      <c r="AH9" s="363"/>
      <c r="AI9" s="363"/>
      <c r="AJ9" s="363"/>
      <c r="AK9" s="363"/>
      <c r="AL9" s="363"/>
      <c r="AM9" s="363"/>
      <c r="AN9" s="363"/>
    </row>
    <row r="10" spans="1:40" ht="37.5" customHeight="1" thickBot="1">
      <c r="A10" s="144" t="s">
        <v>8</v>
      </c>
      <c r="B10" s="145"/>
      <c r="C10" s="145"/>
      <c r="D10" s="146"/>
      <c r="E10" s="342" t="str">
        <f>IF(入力!F16="","",入力!F16)</f>
        <v>小山田</v>
      </c>
      <c r="F10" s="343"/>
      <c r="G10" s="343"/>
      <c r="H10" s="343"/>
      <c r="I10" s="343"/>
      <c r="J10" s="344"/>
      <c r="K10" s="345" t="str">
        <f>IF(入力!L16="","",入力!L16)</f>
        <v/>
      </c>
      <c r="L10" s="343"/>
      <c r="M10" s="343"/>
      <c r="N10" s="343"/>
      <c r="O10" s="343"/>
      <c r="P10" s="346"/>
      <c r="Q10" s="145" t="s">
        <v>9</v>
      </c>
      <c r="R10" s="145"/>
      <c r="S10" s="145"/>
      <c r="T10" s="146"/>
      <c r="U10" s="342" t="e">
        <f>IF(入力!#REF!="","",入力!#REF!)</f>
        <v>#REF!</v>
      </c>
      <c r="V10" s="343"/>
      <c r="W10" s="343"/>
      <c r="X10" s="343"/>
      <c r="Y10" s="343"/>
      <c r="Z10" s="344"/>
      <c r="AA10" s="345" t="str">
        <f>IF(入力!AB16="","",入力!AB16)</f>
        <v/>
      </c>
      <c r="AB10" s="343"/>
      <c r="AC10" s="343"/>
      <c r="AD10" s="343"/>
      <c r="AE10" s="343"/>
      <c r="AF10" s="361"/>
      <c r="AG10" s="364"/>
      <c r="AH10" s="365"/>
      <c r="AI10" s="365"/>
      <c r="AJ10" s="365"/>
      <c r="AK10" s="365"/>
      <c r="AL10" s="365"/>
      <c r="AM10" s="365"/>
      <c r="AN10" s="365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>
      <c r="A15" s="116">
        <v>1</v>
      </c>
      <c r="B15" s="117"/>
      <c r="C15" s="289">
        <f>IF(入力!D22="","",入力!D22)</f>
        <v>1</v>
      </c>
      <c r="D15" s="289"/>
      <c r="E15" s="285" t="str">
        <f>IF(入力!F22="","",入力!F22)</f>
        <v>しみず</v>
      </c>
      <c r="F15" s="286"/>
      <c r="G15" s="286"/>
      <c r="H15" s="286"/>
      <c r="I15" s="286"/>
      <c r="J15" s="286" t="str">
        <f>IF(入力!K22="","",入力!K22)</f>
        <v>あかね</v>
      </c>
      <c r="K15" s="286"/>
      <c r="L15" s="286"/>
      <c r="M15" s="286"/>
      <c r="N15" s="287"/>
      <c r="O15" s="289">
        <f>IF(入力!P22="","",入力!P22)</f>
        <v>3</v>
      </c>
      <c r="P15" s="289"/>
      <c r="Q15" s="291">
        <f>IF(入力!R22="","",入力!R22)</f>
        <v>160</v>
      </c>
      <c r="R15" s="292"/>
      <c r="S15" s="291" t="str">
        <f>IF(入力!T22="","",入力!T22)</f>
        <v>○</v>
      </c>
      <c r="T15" s="293"/>
      <c r="U15" s="116">
        <v>7</v>
      </c>
      <c r="V15" s="117"/>
      <c r="W15" s="289">
        <f>IF(入力!X22="","",入力!X22)</f>
        <v>7</v>
      </c>
      <c r="X15" s="289"/>
      <c r="Y15" s="285" t="str">
        <f>IF(入力!Z22="","",入力!Z22)</f>
        <v>おおいけ</v>
      </c>
      <c r="Z15" s="286"/>
      <c r="AA15" s="286"/>
      <c r="AB15" s="286"/>
      <c r="AC15" s="286"/>
      <c r="AD15" s="286" t="str">
        <f>IF(入力!AE22="","",入力!AE22)</f>
        <v>りん</v>
      </c>
      <c r="AE15" s="286"/>
      <c r="AF15" s="286"/>
      <c r="AG15" s="286"/>
      <c r="AH15" s="287"/>
      <c r="AI15" s="289">
        <f>IF(入力!AJ22="","",入力!AJ22)</f>
        <v>2</v>
      </c>
      <c r="AJ15" s="289"/>
      <c r="AK15" s="291">
        <f>IF(入力!AL22="","",入力!AL22)</f>
        <v>154</v>
      </c>
      <c r="AL15" s="292"/>
      <c r="AM15" s="291" t="str">
        <f>IF(入力!AN22="","",入力!AN22)</f>
        <v>○</v>
      </c>
      <c r="AN15" s="293"/>
    </row>
    <row r="16" spans="1:40" ht="37.5" customHeight="1">
      <c r="A16" s="99"/>
      <c r="B16" s="100"/>
      <c r="C16" s="290"/>
      <c r="D16" s="290"/>
      <c r="E16" s="302" t="str">
        <f>IF(入力!F23="","",入力!F23)</f>
        <v>清水</v>
      </c>
      <c r="F16" s="300"/>
      <c r="G16" s="300"/>
      <c r="H16" s="300"/>
      <c r="I16" s="300"/>
      <c r="J16" s="300" t="str">
        <f>IF(入力!K23="","",入力!K23)</f>
        <v>愛奏</v>
      </c>
      <c r="K16" s="300"/>
      <c r="L16" s="300"/>
      <c r="M16" s="300"/>
      <c r="N16" s="301"/>
      <c r="O16" s="290"/>
      <c r="P16" s="290"/>
      <c r="Q16" s="168"/>
      <c r="R16" s="275"/>
      <c r="S16" s="168"/>
      <c r="T16" s="294"/>
      <c r="U16" s="99"/>
      <c r="V16" s="100"/>
      <c r="W16" s="290"/>
      <c r="X16" s="290"/>
      <c r="Y16" s="302" t="str">
        <f>IF(入力!Z23="","",入力!Z23)</f>
        <v>大池</v>
      </c>
      <c r="Z16" s="300"/>
      <c r="AA16" s="300"/>
      <c r="AB16" s="300"/>
      <c r="AC16" s="300"/>
      <c r="AD16" s="300" t="str">
        <f>IF(入力!AE23="","",入力!AE23)</f>
        <v>凛</v>
      </c>
      <c r="AE16" s="300"/>
      <c r="AF16" s="300"/>
      <c r="AG16" s="300"/>
      <c r="AH16" s="301"/>
      <c r="AI16" s="290"/>
      <c r="AJ16" s="290"/>
      <c r="AK16" s="168"/>
      <c r="AL16" s="275"/>
      <c r="AM16" s="168"/>
      <c r="AN16" s="294"/>
    </row>
    <row r="17" spans="1:40" ht="18.75" customHeight="1">
      <c r="A17" s="89">
        <v>2</v>
      </c>
      <c r="B17" s="90"/>
      <c r="C17" s="283">
        <f>IF(入力!D24="","",入力!D24)</f>
        <v>2</v>
      </c>
      <c r="D17" s="283"/>
      <c r="E17" s="288" t="str">
        <f>IF(入力!F24="","",入力!F24)</f>
        <v>たかはし</v>
      </c>
      <c r="F17" s="281"/>
      <c r="G17" s="281"/>
      <c r="H17" s="281"/>
      <c r="I17" s="281"/>
      <c r="J17" s="281" t="str">
        <f>IF(入力!K24="","",入力!K24)</f>
        <v>なほ</v>
      </c>
      <c r="K17" s="281"/>
      <c r="L17" s="281"/>
      <c r="M17" s="281"/>
      <c r="N17" s="282"/>
      <c r="O17" s="283">
        <f>IF(入力!P24="","",入力!P24)</f>
        <v>3</v>
      </c>
      <c r="P17" s="283"/>
      <c r="Q17" s="274">
        <f>IF(入力!R24="","",入力!R24)</f>
        <v>150</v>
      </c>
      <c r="R17" s="143"/>
      <c r="S17" s="276" t="str">
        <f>IF(入力!T24="","",入力!T24)</f>
        <v>○</v>
      </c>
      <c r="T17" s="277"/>
      <c r="U17" s="89">
        <v>8</v>
      </c>
      <c r="V17" s="90"/>
      <c r="W17" s="283">
        <f>IF(入力!X24="","",入力!X24)</f>
        <v>8</v>
      </c>
      <c r="X17" s="283"/>
      <c r="Y17" s="288" t="str">
        <f>IF(入力!Z24="","",入力!Z24)</f>
        <v>おおの</v>
      </c>
      <c r="Z17" s="281"/>
      <c r="AA17" s="281"/>
      <c r="AB17" s="281"/>
      <c r="AC17" s="281"/>
      <c r="AD17" s="281" t="str">
        <f>IF(入力!AE24="","",入力!AE24)</f>
        <v>あやか</v>
      </c>
      <c r="AE17" s="281"/>
      <c r="AF17" s="281"/>
      <c r="AG17" s="281"/>
      <c r="AH17" s="282"/>
      <c r="AI17" s="283">
        <f>IF(入力!AJ24="","",入力!AJ24)</f>
        <v>2</v>
      </c>
      <c r="AJ17" s="283"/>
      <c r="AK17" s="274">
        <f>IF(入力!AL24="","",入力!AL24)</f>
        <v>154</v>
      </c>
      <c r="AL17" s="143"/>
      <c r="AM17" s="276" t="str">
        <f>IF(入力!AN24="","",入力!AN24)</f>
        <v>○</v>
      </c>
      <c r="AN17" s="277"/>
    </row>
    <row r="18" spans="1:40" ht="37.5" customHeight="1">
      <c r="A18" s="107"/>
      <c r="B18" s="108"/>
      <c r="C18" s="284"/>
      <c r="D18" s="284"/>
      <c r="E18" s="272" t="str">
        <f>IF(入力!F25="","",入力!F25)</f>
        <v>高橋</v>
      </c>
      <c r="F18" s="273"/>
      <c r="G18" s="273"/>
      <c r="H18" s="273"/>
      <c r="I18" s="273"/>
      <c r="J18" s="273" t="str">
        <f>IF(入力!K25="","",入力!K25)</f>
        <v>七星</v>
      </c>
      <c r="K18" s="273"/>
      <c r="L18" s="273"/>
      <c r="M18" s="273"/>
      <c r="N18" s="280"/>
      <c r="O18" s="284"/>
      <c r="P18" s="284"/>
      <c r="Q18" s="168"/>
      <c r="R18" s="275"/>
      <c r="S18" s="278"/>
      <c r="T18" s="279"/>
      <c r="U18" s="107"/>
      <c r="V18" s="108"/>
      <c r="W18" s="284"/>
      <c r="X18" s="284"/>
      <c r="Y18" s="272" t="str">
        <f>IF(入力!Z25="","",入力!Z25)</f>
        <v>大野</v>
      </c>
      <c r="Z18" s="273"/>
      <c r="AA18" s="273"/>
      <c r="AB18" s="273"/>
      <c r="AC18" s="273"/>
      <c r="AD18" s="273" t="str">
        <f>IF(入力!AE25="","",入力!AE25)</f>
        <v>綺夏</v>
      </c>
      <c r="AE18" s="273"/>
      <c r="AF18" s="273"/>
      <c r="AG18" s="273"/>
      <c r="AH18" s="280"/>
      <c r="AI18" s="284"/>
      <c r="AJ18" s="284"/>
      <c r="AK18" s="168"/>
      <c r="AL18" s="275"/>
      <c r="AM18" s="278"/>
      <c r="AN18" s="279"/>
    </row>
    <row r="19" spans="1:40" ht="18.75" customHeight="1">
      <c r="A19" s="99">
        <v>3</v>
      </c>
      <c r="B19" s="100"/>
      <c r="C19" s="283">
        <f>IF(入力!D26="","",入力!D26)</f>
        <v>3</v>
      </c>
      <c r="D19" s="283"/>
      <c r="E19" s="288" t="str">
        <f>IF(入力!F26="","",入力!F26)</f>
        <v>みうら</v>
      </c>
      <c r="F19" s="281"/>
      <c r="G19" s="281"/>
      <c r="H19" s="281"/>
      <c r="I19" s="281"/>
      <c r="J19" s="281" t="str">
        <f>IF(入力!K26="","",入力!K26)</f>
        <v>りょうこ</v>
      </c>
      <c r="K19" s="281"/>
      <c r="L19" s="281"/>
      <c r="M19" s="281"/>
      <c r="N19" s="282"/>
      <c r="O19" s="283">
        <f>IF(入力!P26="","",入力!P26)</f>
        <v>2</v>
      </c>
      <c r="P19" s="283"/>
      <c r="Q19" s="274">
        <f>IF(入力!R26="","",入力!R26)</f>
        <v>168</v>
      </c>
      <c r="R19" s="143"/>
      <c r="S19" s="276" t="str">
        <f>IF(入力!T26="","",入力!T26)</f>
        <v>○</v>
      </c>
      <c r="T19" s="277"/>
      <c r="U19" s="99">
        <v>9</v>
      </c>
      <c r="V19" s="100"/>
      <c r="W19" s="283">
        <f>IF(入力!X26="","",入力!X26)</f>
        <v>9</v>
      </c>
      <c r="X19" s="283"/>
      <c r="Y19" s="288" t="str">
        <f>IF(入力!Z26="","",入力!Z26)</f>
        <v>すぎょう</v>
      </c>
      <c r="Z19" s="281"/>
      <c r="AA19" s="281"/>
      <c r="AB19" s="281"/>
      <c r="AC19" s="281"/>
      <c r="AD19" s="281" t="str">
        <f>IF(入力!AE26="","",入力!AE26)</f>
        <v>りこの</v>
      </c>
      <c r="AE19" s="281"/>
      <c r="AF19" s="281"/>
      <c r="AG19" s="281"/>
      <c r="AH19" s="282"/>
      <c r="AI19" s="283">
        <f>IF(入力!AJ26="","",入力!AJ26)</f>
        <v>1</v>
      </c>
      <c r="AJ19" s="283"/>
      <c r="AK19" s="274">
        <f>IF(入力!AL26="","",入力!AL26)</f>
        <v>152</v>
      </c>
      <c r="AL19" s="143"/>
      <c r="AM19" s="276" t="str">
        <f>IF(入力!AN26="","",入力!AN26)</f>
        <v>○</v>
      </c>
      <c r="AN19" s="277"/>
    </row>
    <row r="20" spans="1:40" ht="37.5" customHeight="1">
      <c r="A20" s="99"/>
      <c r="B20" s="100"/>
      <c r="C20" s="284"/>
      <c r="D20" s="284"/>
      <c r="E20" s="272" t="str">
        <f>IF(入力!F27="","",入力!F27)</f>
        <v>三浦</v>
      </c>
      <c r="F20" s="273"/>
      <c r="G20" s="273"/>
      <c r="H20" s="273"/>
      <c r="I20" s="273"/>
      <c r="J20" s="273" t="str">
        <f>IF(入力!K27="","",入力!K27)</f>
        <v>涼子</v>
      </c>
      <c r="K20" s="273"/>
      <c r="L20" s="273"/>
      <c r="M20" s="273"/>
      <c r="N20" s="280"/>
      <c r="O20" s="284"/>
      <c r="P20" s="284"/>
      <c r="Q20" s="168"/>
      <c r="R20" s="275"/>
      <c r="S20" s="278"/>
      <c r="T20" s="279"/>
      <c r="U20" s="99"/>
      <c r="V20" s="100"/>
      <c r="W20" s="284"/>
      <c r="X20" s="284"/>
      <c r="Y20" s="272" t="str">
        <f>IF(入力!Z27="","",入力!Z27)</f>
        <v>須行</v>
      </c>
      <c r="Z20" s="273"/>
      <c r="AA20" s="273"/>
      <c r="AB20" s="273"/>
      <c r="AC20" s="273"/>
      <c r="AD20" s="273" t="str">
        <f>IF(入力!AE27="","",入力!AE27)</f>
        <v>莉梢乃</v>
      </c>
      <c r="AE20" s="273"/>
      <c r="AF20" s="273"/>
      <c r="AG20" s="273"/>
      <c r="AH20" s="280"/>
      <c r="AI20" s="284"/>
      <c r="AJ20" s="284"/>
      <c r="AK20" s="168"/>
      <c r="AL20" s="275"/>
      <c r="AM20" s="278"/>
      <c r="AN20" s="279"/>
    </row>
    <row r="21" spans="1:40" ht="18.75" customHeight="1">
      <c r="A21" s="89">
        <v>4</v>
      </c>
      <c r="B21" s="90"/>
      <c r="C21" s="283">
        <f>IF(入力!D28="","",入力!D28)</f>
        <v>4</v>
      </c>
      <c r="D21" s="283"/>
      <c r="E21" s="288" t="str">
        <f>IF(入力!F28="","",入力!F28)</f>
        <v>なおい</v>
      </c>
      <c r="F21" s="281"/>
      <c r="G21" s="281"/>
      <c r="H21" s="281"/>
      <c r="I21" s="281"/>
      <c r="J21" s="281" t="str">
        <f>IF(入力!K28="","",入力!K28)</f>
        <v>まりも</v>
      </c>
      <c r="K21" s="281"/>
      <c r="L21" s="281"/>
      <c r="M21" s="281"/>
      <c r="N21" s="282"/>
      <c r="O21" s="283">
        <f>IF(入力!P28="","",入力!P28)</f>
        <v>2</v>
      </c>
      <c r="P21" s="283"/>
      <c r="Q21" s="274">
        <f>IF(入力!R28="","",入力!R28)</f>
        <v>165</v>
      </c>
      <c r="R21" s="143"/>
      <c r="S21" s="276" t="str">
        <f>IF(入力!T28="","",入力!T28)</f>
        <v>○</v>
      </c>
      <c r="T21" s="277"/>
      <c r="U21" s="89">
        <v>10</v>
      </c>
      <c r="V21" s="90"/>
      <c r="W21" s="283">
        <f>IF(入力!X28="","",入力!X28)</f>
        <v>10</v>
      </c>
      <c r="X21" s="283"/>
      <c r="Y21" s="288" t="str">
        <f>IF(入力!Z28="","",入力!Z28)</f>
        <v>こみや</v>
      </c>
      <c r="Z21" s="281"/>
      <c r="AA21" s="281"/>
      <c r="AB21" s="281"/>
      <c r="AC21" s="281"/>
      <c r="AD21" s="281" t="str">
        <f>IF(入力!AE28="","",入力!AE28)</f>
        <v>さつき</v>
      </c>
      <c r="AE21" s="281"/>
      <c r="AF21" s="281"/>
      <c r="AG21" s="281"/>
      <c r="AH21" s="282"/>
      <c r="AI21" s="283">
        <f>IF(入力!AJ28="","",入力!AJ28)</f>
        <v>1</v>
      </c>
      <c r="AJ21" s="283"/>
      <c r="AK21" s="274">
        <f>IF(入力!AL28="","",入力!AL28)</f>
        <v>155</v>
      </c>
      <c r="AL21" s="143"/>
      <c r="AM21" s="276" t="str">
        <f>IF(入力!AN28="","",入力!AN28)</f>
        <v>○</v>
      </c>
      <c r="AN21" s="277"/>
    </row>
    <row r="22" spans="1:40" ht="37.5" customHeight="1">
      <c r="A22" s="107"/>
      <c r="B22" s="108"/>
      <c r="C22" s="284"/>
      <c r="D22" s="284"/>
      <c r="E22" s="272" t="str">
        <f>IF(入力!F29="","",入力!F29)</f>
        <v>直井</v>
      </c>
      <c r="F22" s="273"/>
      <c r="G22" s="273"/>
      <c r="H22" s="273"/>
      <c r="I22" s="273"/>
      <c r="J22" s="273" t="str">
        <f>IF(入力!K29="","",入力!K29)</f>
        <v>真莉萌</v>
      </c>
      <c r="K22" s="273"/>
      <c r="L22" s="273"/>
      <c r="M22" s="273"/>
      <c r="N22" s="280"/>
      <c r="O22" s="284"/>
      <c r="P22" s="284"/>
      <c r="Q22" s="168"/>
      <c r="R22" s="275"/>
      <c r="S22" s="278"/>
      <c r="T22" s="279"/>
      <c r="U22" s="107"/>
      <c r="V22" s="108"/>
      <c r="W22" s="284"/>
      <c r="X22" s="284"/>
      <c r="Y22" s="272" t="str">
        <f>IF(入力!Z29="","",入力!Z29)</f>
        <v>小宮</v>
      </c>
      <c r="Z22" s="273"/>
      <c r="AA22" s="273"/>
      <c r="AB22" s="273"/>
      <c r="AC22" s="273"/>
      <c r="AD22" s="273" t="str">
        <f>IF(入力!AE29="","",入力!AE29)</f>
        <v>颯姫</v>
      </c>
      <c r="AE22" s="273"/>
      <c r="AF22" s="273"/>
      <c r="AG22" s="273"/>
      <c r="AH22" s="280"/>
      <c r="AI22" s="284"/>
      <c r="AJ22" s="284"/>
      <c r="AK22" s="168"/>
      <c r="AL22" s="275"/>
      <c r="AM22" s="278"/>
      <c r="AN22" s="279"/>
    </row>
    <row r="23" spans="1:40" ht="18.75" customHeight="1">
      <c r="A23" s="99">
        <v>5</v>
      </c>
      <c r="B23" s="100"/>
      <c r="C23" s="283">
        <f>IF(入力!D30="","",入力!D30)</f>
        <v>5</v>
      </c>
      <c r="D23" s="283"/>
      <c r="E23" s="288" t="str">
        <f>IF(入力!F30="","",入力!F30)</f>
        <v>おの</v>
      </c>
      <c r="F23" s="281"/>
      <c r="G23" s="281"/>
      <c r="H23" s="281"/>
      <c r="I23" s="281"/>
      <c r="J23" s="281" t="str">
        <f>IF(入力!K30="","",入力!K30)</f>
        <v>なな</v>
      </c>
      <c r="K23" s="281"/>
      <c r="L23" s="281"/>
      <c r="M23" s="281"/>
      <c r="N23" s="282"/>
      <c r="O23" s="283">
        <f>IF(入力!P30="","",入力!P30)</f>
        <v>2</v>
      </c>
      <c r="P23" s="283"/>
      <c r="Q23" s="274">
        <f>IF(入力!R30="","",入力!R30)</f>
        <v>152</v>
      </c>
      <c r="R23" s="143"/>
      <c r="S23" s="276" t="str">
        <f>IF(入力!T30="","",入力!T30)</f>
        <v>○</v>
      </c>
      <c r="T23" s="277"/>
      <c r="U23" s="82">
        <v>11</v>
      </c>
      <c r="V23" s="83"/>
      <c r="W23" s="283">
        <f>IF(入力!X30="","",入力!X30)</f>
        <v>11</v>
      </c>
      <c r="X23" s="283"/>
      <c r="Y23" s="288" t="str">
        <f>IF(入力!Z30="","",入力!Z30)</f>
        <v>くまざわ</v>
      </c>
      <c r="Z23" s="281"/>
      <c r="AA23" s="281"/>
      <c r="AB23" s="281"/>
      <c r="AC23" s="281"/>
      <c r="AD23" s="281" t="str">
        <f>IF(入力!AE30="","",入力!AE30)</f>
        <v>ゆずか</v>
      </c>
      <c r="AE23" s="281"/>
      <c r="AF23" s="281"/>
      <c r="AG23" s="281"/>
      <c r="AH23" s="282"/>
      <c r="AI23" s="283">
        <f>IF(入力!AJ30="","",入力!AJ30)</f>
        <v>1</v>
      </c>
      <c r="AJ23" s="283"/>
      <c r="AK23" s="274">
        <f>IF(入力!AL30="","",入力!AL30)</f>
        <v>153</v>
      </c>
      <c r="AL23" s="143"/>
      <c r="AM23" s="276" t="str">
        <f>IF(入力!AN30="","",入力!AN30)</f>
        <v>○</v>
      </c>
      <c r="AN23" s="277"/>
    </row>
    <row r="24" spans="1:40" ht="37.5" customHeight="1">
      <c r="A24" s="99"/>
      <c r="B24" s="100"/>
      <c r="C24" s="284"/>
      <c r="D24" s="284"/>
      <c r="E24" s="272" t="str">
        <f>IF(入力!F31="","",入力!F31)</f>
        <v>小野</v>
      </c>
      <c r="F24" s="273"/>
      <c r="G24" s="273"/>
      <c r="H24" s="273"/>
      <c r="I24" s="273"/>
      <c r="J24" s="273" t="str">
        <f>IF(入力!K31="","",入力!K31)</f>
        <v>奈南</v>
      </c>
      <c r="K24" s="273"/>
      <c r="L24" s="273"/>
      <c r="M24" s="273"/>
      <c r="N24" s="280"/>
      <c r="O24" s="284"/>
      <c r="P24" s="284"/>
      <c r="Q24" s="168"/>
      <c r="R24" s="275"/>
      <c r="S24" s="278"/>
      <c r="T24" s="279"/>
      <c r="U24" s="82"/>
      <c r="V24" s="83"/>
      <c r="W24" s="284"/>
      <c r="X24" s="284"/>
      <c r="Y24" s="272" t="str">
        <f>IF(入力!Z31="","",入力!Z31)</f>
        <v>熊澤</v>
      </c>
      <c r="Z24" s="273"/>
      <c r="AA24" s="273"/>
      <c r="AB24" s="273"/>
      <c r="AC24" s="273"/>
      <c r="AD24" s="273" t="str">
        <f>IF(入力!AE31="","",入力!AE31)</f>
        <v>柚香</v>
      </c>
      <c r="AE24" s="273"/>
      <c r="AF24" s="273"/>
      <c r="AG24" s="273"/>
      <c r="AH24" s="280"/>
      <c r="AI24" s="284"/>
      <c r="AJ24" s="284"/>
      <c r="AK24" s="168"/>
      <c r="AL24" s="275"/>
      <c r="AM24" s="278"/>
      <c r="AN24" s="279"/>
    </row>
    <row r="25" spans="1:40" ht="18.75" customHeight="1">
      <c r="A25" s="89">
        <v>6</v>
      </c>
      <c r="B25" s="90"/>
      <c r="C25" s="283">
        <f>IF(入力!D32="","",入力!D32)</f>
        <v>6</v>
      </c>
      <c r="D25" s="283"/>
      <c r="E25" s="288" t="str">
        <f>IF(入力!F32="","",入力!F32)</f>
        <v>みつゆき</v>
      </c>
      <c r="F25" s="281"/>
      <c r="G25" s="281"/>
      <c r="H25" s="281"/>
      <c r="I25" s="281"/>
      <c r="J25" s="281" t="str">
        <f>IF(入力!K32="","",入力!K32)</f>
        <v>そら</v>
      </c>
      <c r="K25" s="281"/>
      <c r="L25" s="281"/>
      <c r="M25" s="281"/>
      <c r="N25" s="282"/>
      <c r="O25" s="283">
        <f>IF(入力!P32="","",入力!P32)</f>
        <v>2</v>
      </c>
      <c r="P25" s="283"/>
      <c r="Q25" s="274">
        <f>IF(入力!R32="","",入力!R32)</f>
        <v>152</v>
      </c>
      <c r="R25" s="143"/>
      <c r="S25" s="276" t="str">
        <f>IF(入力!T32="","",入力!T32)</f>
        <v>○</v>
      </c>
      <c r="T25" s="277"/>
      <c r="U25" s="82">
        <v>12</v>
      </c>
      <c r="V25" s="83"/>
      <c r="W25" s="283">
        <f>IF(入力!X32="","",入力!X32)</f>
        <v>12</v>
      </c>
      <c r="X25" s="283"/>
      <c r="Y25" s="288" t="str">
        <f>IF(入力!Z32="","",入力!Z32)</f>
        <v>まつだ</v>
      </c>
      <c r="Z25" s="281"/>
      <c r="AA25" s="281"/>
      <c r="AB25" s="281"/>
      <c r="AC25" s="281"/>
      <c r="AD25" s="281" t="str">
        <f>IF(入力!AE32="","",入力!AE32)</f>
        <v>ゆう</v>
      </c>
      <c r="AE25" s="281"/>
      <c r="AF25" s="281"/>
      <c r="AG25" s="281"/>
      <c r="AH25" s="282"/>
      <c r="AI25" s="283">
        <f>IF(入力!AJ32="","",入力!AJ32)</f>
        <v>1</v>
      </c>
      <c r="AJ25" s="283"/>
      <c r="AK25" s="274">
        <f>IF(入力!AL32="","",入力!AL32)</f>
        <v>165</v>
      </c>
      <c r="AL25" s="143"/>
      <c r="AM25" s="276" t="str">
        <f>IF(入力!AN32="","",入力!AN32)</f>
        <v>○</v>
      </c>
      <c r="AN25" s="277"/>
    </row>
    <row r="26" spans="1:40" ht="37.5" customHeight="1" thickBot="1">
      <c r="A26" s="91"/>
      <c r="B26" s="92"/>
      <c r="C26" s="297"/>
      <c r="D26" s="297"/>
      <c r="E26" s="314" t="str">
        <f>IF(入力!F33="","",入力!F33)</f>
        <v>満行</v>
      </c>
      <c r="F26" s="315"/>
      <c r="G26" s="315"/>
      <c r="H26" s="315"/>
      <c r="I26" s="315"/>
      <c r="J26" s="315" t="str">
        <f>IF(入力!K33="","",入力!K33)</f>
        <v>奏來</v>
      </c>
      <c r="K26" s="315"/>
      <c r="L26" s="315"/>
      <c r="M26" s="315"/>
      <c r="N26" s="316"/>
      <c r="O26" s="297"/>
      <c r="P26" s="297"/>
      <c r="Q26" s="298"/>
      <c r="R26" s="146"/>
      <c r="S26" s="295"/>
      <c r="T26" s="296"/>
      <c r="U26" s="84"/>
      <c r="V26" s="85"/>
      <c r="W26" s="297"/>
      <c r="X26" s="297"/>
      <c r="Y26" s="314" t="str">
        <f>IF(入力!Z33="","",入力!Z33)</f>
        <v>松田</v>
      </c>
      <c r="Z26" s="315"/>
      <c r="AA26" s="315"/>
      <c r="AB26" s="315"/>
      <c r="AC26" s="315"/>
      <c r="AD26" s="315" t="str">
        <f>IF(入力!AE33="","",入力!AE33)</f>
        <v>優</v>
      </c>
      <c r="AE26" s="315"/>
      <c r="AF26" s="315"/>
      <c r="AG26" s="315"/>
      <c r="AH26" s="316"/>
      <c r="AI26" s="297"/>
      <c r="AJ26" s="297"/>
      <c r="AK26" s="298"/>
      <c r="AL26" s="146"/>
      <c r="AM26" s="295"/>
      <c r="AN26" s="296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baseColWidth="10" defaultColWidth="9" defaultRowHeight="14"/>
  <cols>
    <col min="1" max="1" width="11" style="3" customWidth="1"/>
    <col min="2" max="2" width="27" style="3" customWidth="1"/>
    <col min="3" max="16384" width="9" style="3"/>
  </cols>
  <sheetData>
    <row r="1" spans="1:41">
      <c r="A1" s="365" t="s">
        <v>603</v>
      </c>
      <c r="B1" s="36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5" thickBot="1">
      <c r="A2" s="365"/>
      <c r="B2" s="36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5" thickBot="1">
      <c r="C3" s="26"/>
      <c r="D3" s="26"/>
      <c r="G3" s="30"/>
    </row>
    <row r="4" spans="1:41">
      <c r="A4" s="366" t="s">
        <v>610</v>
      </c>
      <c r="B4" s="367"/>
      <c r="C4" s="367"/>
      <c r="D4" s="367"/>
      <c r="E4" s="367"/>
      <c r="F4" s="367"/>
      <c r="G4" s="368"/>
      <c r="H4" s="40" t="s">
        <v>611</v>
      </c>
      <c r="I4" s="40" t="s">
        <v>612</v>
      </c>
      <c r="J4" s="372" t="s">
        <v>613</v>
      </c>
      <c r="K4" s="367"/>
      <c r="L4" s="367"/>
      <c r="M4" s="367"/>
      <c r="N4" s="367"/>
      <c r="O4" s="367"/>
      <c r="P4" s="367"/>
      <c r="Q4" s="368"/>
    </row>
    <row r="5" spans="1:41" ht="72" customHeight="1" thickBot="1">
      <c r="A5" s="369" t="str">
        <f>入力!$B$1</f>
        <v>令和４年度　神奈川県中学校バレーボール選手権大会
参加申込書</v>
      </c>
      <c r="B5" s="370"/>
      <c r="C5" s="370"/>
      <c r="D5" s="370"/>
      <c r="E5" s="370"/>
      <c r="F5" s="370"/>
      <c r="G5" s="371"/>
      <c r="H5" s="28"/>
      <c r="I5" s="28" t="str">
        <f>IF(入力!AH16="","",入力!AH16)</f>
        <v/>
      </c>
      <c r="J5" s="373"/>
      <c r="K5" s="374"/>
      <c r="L5" s="374"/>
      <c r="M5" s="374"/>
      <c r="N5" s="374"/>
      <c r="O5" s="374"/>
      <c r="P5" s="374"/>
      <c r="Q5" s="375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6121</v>
      </c>
      <c r="B7" s="31" t="str">
        <f t="shared" ref="B7:C7" si="0">IF($A$8="","",IF($A$9="",B8,B8&amp;"・"&amp;B9))</f>
        <v>秦野市立北中学校</v>
      </c>
      <c r="C7" s="31">
        <f t="shared" si="0"/>
        <v>0</v>
      </c>
      <c r="D7" s="31" t="str">
        <f>IF($A$8="","",IF(OR($A$9="",D8=D9),D8,D8&amp;"・"&amp;D9))</f>
        <v>中</v>
      </c>
      <c r="E7" s="31">
        <f>IF($A$8="","",IF(OR($A$9="",E8=E9),E8,E8&amp;"・"&amp;E9))</f>
        <v>2</v>
      </c>
      <c r="F7" s="31" t="str">
        <f t="shared" ref="F7:S7" si="1">IF($A$8="","",F8)</f>
        <v>259</v>
      </c>
      <c r="G7" s="31" t="str">
        <f t="shared" si="1"/>
        <v>1307</v>
      </c>
      <c r="H7" s="31">
        <f t="shared" si="1"/>
        <v>0</v>
      </c>
      <c r="I7" s="31" t="str">
        <f t="shared" si="1"/>
        <v>秦野市横野101</v>
      </c>
      <c r="J7" s="31">
        <f t="shared" si="1"/>
        <v>0</v>
      </c>
      <c r="K7" s="31" t="str">
        <f t="shared" si="1"/>
        <v>0463</v>
      </c>
      <c r="L7" s="31" t="str">
        <f t="shared" si="1"/>
        <v>75</v>
      </c>
      <c r="M7" s="31" t="str">
        <f t="shared" si="1"/>
        <v>1717</v>
      </c>
      <c r="N7" s="31" t="str">
        <f t="shared" si="1"/>
        <v>0463</v>
      </c>
      <c r="O7" s="31" t="str">
        <f t="shared" si="1"/>
        <v>75</v>
      </c>
      <c r="P7" s="31" t="str">
        <f t="shared" si="1"/>
        <v>4223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6121</v>
      </c>
      <c r="B8" s="32" t="str">
        <f>IF(入力!$F$3="","",入力!$F$3)</f>
        <v>秦野市立北中学校</v>
      </c>
      <c r="C8" s="32"/>
      <c r="D8" s="32" t="str">
        <f>IF(入力!$Z$2="","",入力!$Z$2)</f>
        <v>中</v>
      </c>
      <c r="E8" s="32">
        <f>IF(入力!$I$2="","",入力!$I$2)</f>
        <v>2</v>
      </c>
      <c r="F8" s="32" t="str">
        <f>IF(入力!$F$6="","",入力!$F$6)</f>
        <v>259</v>
      </c>
      <c r="G8" s="42" t="str">
        <f>IF(入力!$I$6="","",入力!$I$6)</f>
        <v>1307</v>
      </c>
      <c r="H8" s="32"/>
      <c r="I8" s="32" t="str">
        <f>IF(入力!$L$5="","",入力!$L$5)</f>
        <v>秦野市横野101</v>
      </c>
      <c r="J8" s="32"/>
      <c r="K8" s="42" t="str">
        <f>IF(入力!$AB$4="","",入力!$AB$4)</f>
        <v>0463</v>
      </c>
      <c r="L8" s="42" t="str">
        <f>IF(入力!$AG$4="","",入力!$AG$4)</f>
        <v>75</v>
      </c>
      <c r="M8" s="42" t="str">
        <f>IF(入力!$AL$4="","",入力!$AL$4)</f>
        <v>1717</v>
      </c>
      <c r="N8" s="42" t="str">
        <f>IF(入力!$AB$6="","",入力!$AB$6)</f>
        <v>0463</v>
      </c>
      <c r="O8" s="42" t="str">
        <f>IF(入力!$AG$6="","",入力!$AG$6)</f>
        <v>75</v>
      </c>
      <c r="P8" s="42" t="str">
        <f>IF(入力!$AL$6="","",入力!$AL$6)</f>
        <v>4223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1717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山内</v>
      </c>
      <c r="D16" s="32" t="str">
        <f>IF(入力!$K$13="","",入力!$K$13)</f>
        <v>大成</v>
      </c>
      <c r="E16" s="32" t="str">
        <f>IF(入力!$F$12="","",入力!$F$12)</f>
        <v>やまうち</v>
      </c>
      <c r="F16" s="32" t="str">
        <f>IF(入力!$K$12="","",入力!$K$12)</f>
        <v>たいせい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須藤</v>
      </c>
      <c r="D17" s="32" t="str">
        <f>IF(入力!$AE$13="","",入力!$AE$13)</f>
        <v>大雅</v>
      </c>
      <c r="E17" s="32" t="str">
        <f>IF(入力!$Z$12="","",入力!$Z$12)</f>
        <v>すとう</v>
      </c>
      <c r="F17" s="32" t="str">
        <f>IF(入力!$AE$12="","",入力!$AE$12)</f>
        <v>たいが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小山田</v>
      </c>
      <c r="D20" s="32" t="str">
        <f>IF(入力!$K$16="","",入力!$K$16)</f>
        <v>柑奈</v>
      </c>
      <c r="E20" s="32" t="str">
        <f>IF(入力!$F$15="","",入力!$F$15)</f>
        <v>おやまだ</v>
      </c>
      <c r="F20" s="32" t="str">
        <f>IF(入力!$K$15="","",入力!$K$15)</f>
        <v>かんな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清水</v>
      </c>
      <c r="D24" s="32" t="str">
        <f>IF(入力!$AE$16="","",入力!$AE$16)</f>
        <v>愛奏</v>
      </c>
      <c r="E24" s="32" t="str">
        <f>IF(入力!$Z$15="","",入力!$Z$15)</f>
        <v>しみず</v>
      </c>
      <c r="F24" s="32" t="str">
        <f>IF(入力!$AE$15="","",入力!$AE$15)</f>
        <v>あかね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5" thickBot="1">
      <c r="A50" s="36"/>
      <c r="B50" s="37"/>
    </row>
    <row r="51" spans="1:41" ht="1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清水</v>
      </c>
      <c r="D53" s="32" t="str">
        <f>IF(OR(L53&lt;&gt;"○",入力!K23=""),"",入力!K23)</f>
        <v>愛奏</v>
      </c>
      <c r="E53" s="32" t="str">
        <f>IF(OR(L53&lt;&gt;"○",入力!F22=""),"",入力!F22)</f>
        <v>しみず</v>
      </c>
      <c r="F53" s="32" t="str">
        <f>IF(OR(L53&lt;&gt;"○",入力!K22=""),"",入力!K22)</f>
        <v>あかね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高橋</v>
      </c>
      <c r="D54" s="32" t="str">
        <f>IF(OR(L54&lt;&gt;"○",入力!K25=""),"",入力!K25)</f>
        <v>七星</v>
      </c>
      <c r="E54" s="32" t="str">
        <f>IF(OR(L54&lt;&gt;"○",入力!F24=""),"",入力!F24)</f>
        <v>たかはし</v>
      </c>
      <c r="F54" s="32" t="str">
        <f>IF(OR(L54&lt;&gt;"○",入力!K24=""),"",入力!K24)</f>
        <v>なほ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三浦</v>
      </c>
      <c r="D55" s="32" t="str">
        <f>IF(OR(L55&lt;&gt;"○",入力!K27=""),"",入力!K27)</f>
        <v>涼子</v>
      </c>
      <c r="E55" s="32" t="str">
        <f>IF(OR(L55&lt;&gt;"○",入力!F26=""),"",入力!F26)</f>
        <v>みうら</v>
      </c>
      <c r="F55" s="32" t="str">
        <f>IF(OR(L55&lt;&gt;"○",入力!K26=""),"",入力!K26)</f>
        <v>りょうこ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168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直井</v>
      </c>
      <c r="D56" s="32" t="str">
        <f>IF(OR(L56&lt;&gt;"○",入力!K29=""),"",入力!K29)</f>
        <v>真莉萌</v>
      </c>
      <c r="E56" s="32" t="str">
        <f>IF(OR(L56&lt;&gt;"○",入力!F28=""),"",入力!F28)</f>
        <v>なおい</v>
      </c>
      <c r="F56" s="32" t="str">
        <f>IF(OR(L56&lt;&gt;"○",入力!K28=""),"",入力!K28)</f>
        <v>まりも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小野</v>
      </c>
      <c r="D57" s="32" t="str">
        <f>IF(OR(L57&lt;&gt;"○",入力!K31=""),"",入力!K31)</f>
        <v>奈南</v>
      </c>
      <c r="E57" s="32" t="str">
        <f>IF(OR(L57&lt;&gt;"○",入力!F30=""),"",入力!F30)</f>
        <v>おの</v>
      </c>
      <c r="F57" s="32" t="str">
        <f>IF(OR(L57&lt;&gt;"○",入力!K30=""),"",入力!K30)</f>
        <v>なな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152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満行</v>
      </c>
      <c r="D58" s="32" t="str">
        <f>IF(OR(L58&lt;&gt;"○",入力!K33=""),"",入力!K33)</f>
        <v>奏來</v>
      </c>
      <c r="E58" s="32" t="str">
        <f>IF(OR(L58&lt;&gt;"○",入力!F32=""),"",入力!F32)</f>
        <v>みつゆき</v>
      </c>
      <c r="F58" s="32" t="str">
        <f>IF(OR(L58&lt;&gt;"○",入力!K32=""),"",入力!K32)</f>
        <v>そら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大池</v>
      </c>
      <c r="D59" s="32" t="str">
        <f>IF(OR(L59&lt;&gt;"○",入力!AE23=""),"",入力!AE23)</f>
        <v>凛</v>
      </c>
      <c r="E59" s="32" t="str">
        <f>IF(OR(L59&lt;&gt;"○",入力!Z22=""),"",入力!Z22)</f>
        <v>おおいけ</v>
      </c>
      <c r="F59" s="32" t="str">
        <f>IF(OR(L59&lt;&gt;"○",入力!AE22=""),"",入力!AE22)</f>
        <v>りん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154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大野</v>
      </c>
      <c r="D60" s="32" t="str">
        <f>IF(OR(L60&lt;&gt;"○",入力!AE25=""),"",入力!AE25)</f>
        <v>綺夏</v>
      </c>
      <c r="E60" s="32" t="str">
        <f>IF(OR(L60&lt;&gt;"○",入力!Z24=""),"",入力!Z24)</f>
        <v>おおの</v>
      </c>
      <c r="F60" s="32" t="str">
        <f>IF(OR(L60&lt;&gt;"○",入力!AE24=""),"",入力!AE24)</f>
        <v>あやか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154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須行</v>
      </c>
      <c r="D61" s="32" t="str">
        <f>IF(OR(L61&lt;&gt;"○",入力!AE27=""),"",入力!AE27)</f>
        <v>莉梢乃</v>
      </c>
      <c r="E61" s="32" t="str">
        <f>IF(OR(L61&lt;&gt;"○",入力!Z26=""),"",入力!Z26)</f>
        <v>すぎょう</v>
      </c>
      <c r="F61" s="32" t="str">
        <f>IF(OR(L61&lt;&gt;"○",入力!AE26=""),"",入力!AE26)</f>
        <v>りこの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小宮</v>
      </c>
      <c r="D62" s="32" t="str">
        <f>IF(OR(L62&lt;&gt;"○",入力!AE29=""),"",入力!AE29)</f>
        <v>颯姫</v>
      </c>
      <c r="E62" s="32" t="str">
        <f>IF(OR(L62&lt;&gt;"○",入力!Z28=""),"",入力!Z28)</f>
        <v>こみや</v>
      </c>
      <c r="F62" s="32" t="str">
        <f>IF(OR(L62&lt;&gt;"○",入力!AE28=""),"",入力!AE28)</f>
        <v>さつき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熊澤</v>
      </c>
      <c r="D63" s="32" t="str">
        <f>IF(OR(L63&lt;&gt;"○",入力!AE31=""),"",入力!AE31)</f>
        <v>柚香</v>
      </c>
      <c r="E63" s="32" t="str">
        <f>IF(OR(L63&lt;&gt;"○",入力!Z30=""),"",入力!Z30)</f>
        <v>くまざわ</v>
      </c>
      <c r="F63" s="32" t="str">
        <f>IF(OR(L63&lt;&gt;"○",入力!AE30=""),"",入力!AE30)</f>
        <v>ゆずか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153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松田</v>
      </c>
      <c r="D64" s="32" t="str">
        <f>IF(OR(L64&lt;&gt;"○",入力!AE33=""),"",入力!AE33)</f>
        <v>優</v>
      </c>
      <c r="E64" s="32" t="str">
        <f>IF(OR(L64&lt;&gt;"○",入力!Z32=""),"",入力!Z32)</f>
        <v>まつだ</v>
      </c>
      <c r="F64" s="32" t="str">
        <f>IF(OR(L64&lt;&gt;"○",入力!AE32=""),"",入力!AE32)</f>
        <v>ゆう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165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大成 山内</cp:lastModifiedBy>
  <cp:lastPrinted>2019-02-13T13:45:19Z</cp:lastPrinted>
  <dcterms:created xsi:type="dcterms:W3CDTF">2006-11-03T01:52:14Z</dcterms:created>
  <dcterms:modified xsi:type="dcterms:W3CDTF">2022-05-06T11:27:31Z</dcterms:modified>
</cp:coreProperties>
</file>