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euchi-t\Desktop\"/>
    </mc:Choice>
  </mc:AlternateContent>
  <workbookProtection lockStructure="1"/>
  <bookViews>
    <workbookView xWindow="0" yWindow="0" windowWidth="23040" windowHeight="106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<sst xmlns="http://schemas.openxmlformats.org/spreadsheetml/2006/main" count="412" uniqueCount="276">
  <si>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</si>
  <si>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</si>
  <si>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</si>
  <si>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</si>
  <si>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</si>
  <si>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</si>
  <si>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</si>
  <si>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</si>
  <si>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</si>
  <si>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</si>
  <si>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</si>
  <si>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</si>
  <si>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</si>
  <si>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</si>
  <si>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</si>
  <si>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</si>
  <si>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</si>
  <si>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</si>
  <si>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</si>
  <si>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</si>
  <si>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</si>
  <si>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</si>
  <si>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</si>
  <si>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</si>
  <si>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</si>
  <si>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</si>
  <si>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</si>
  <si>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</si>
  <si>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</si>
  <si>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</si>
  <si>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</si>
  <si>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</si>
  <si>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</si>
  <si>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</si>
  <si>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</si>
  <si>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</si>
  <si>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</si>
  <si>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</si>
  <si>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</si>
  <si>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</si>
  <si>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</si>
  <si>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</si>
  <si>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</si>
  <si>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</si>
  <si>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</si>
  <si>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</si>
  <si>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</si>
  <si>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</si>
  <si>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</si>
  <si>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</si>
  <si>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</si>
  <si>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</si>
  <si>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</si>
  <si>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</si>
  <si>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</si>
  <si>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</si>
  <si>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</si>
  <si>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</si>
  <si>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</si>
  <si>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</si>
  <si>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</si>
  <si>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</si>
  <si>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</si>
  <si>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</si>
  <si>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</si>
  <si>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</si>
  <si>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</si>
  <si>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</si>
  <si>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</si>
  <si>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</si>
  <si>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</si>
  <si>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</si>
  <si>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</si>
  <si>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</si>
  <si>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</si>
  <si>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</si>
  <si>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</si>
  <si>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</si>
  <si>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</si>
  <si>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</si>
  <si>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</si>
  <si>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</si>
  <si>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</si>
  <si>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</si>
  <si>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</si>
  <si>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</si>
  <si>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</si>
  <si>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</si>
  <si>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</si>
  <si>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</si>
  <si>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</si>
  <si>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</si>
  <si>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</si>
  <si>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</si>
  <si>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</si>
  <si>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</si>
  <si>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</si>
  <si>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</si>
  <si>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</si>
  <si>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</si>
  <si>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</si>
  <si>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</si>
  <si>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</si>
  <si>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</si>
  <si>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</si>
  <si>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</si>
  <si>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</si>
  <si>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</si>
  <si>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</si>
  <si>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</si>
  <si>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</si>
  <si>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</si>
  <si>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</si>
  <si>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</si>
  <si>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</si>
  <si>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</si>
  <si>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</si>
  <si>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</si>
  <si>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</si>
  <si>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</si>
  <si>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</si>
  <si>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</si>
  <si>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</si>
  <si>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</si>
  <si>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</si>
  <si>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</si>
  <si>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</si>
  <si>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</si>
  <si>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</si>
  <si>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</si>
  <si>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</si>
  <si>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</si>
  <si>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</si>
  <si>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</si>
  <si>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</si>
  <si>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</si>
  <si>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</si>
  <si>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</si>
  <si>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</si>
  <si>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</si>
  <si>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</si>
  <si>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</si>
  <si>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</si>
  <si>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</si>
  <si>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</si>
  <si>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</si>
  <si>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</si>
  <si>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</si>
  <si>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</si>
  <si>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</si>
  <si>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</si>
  <si>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</si>
  <si>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</si>
  <si>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</si>
  <si>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</si>
  <si>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</si>
  <si>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</si>
  <si>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</si>
  <si>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</si>
  <si>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</si>
  <si>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</si>
  <si>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</si>
  <si>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</si>
  <si>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</si>
  <si>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</si>
  <si>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</si>
  <si>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</si>
  <si>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</si>
  <si>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</si>
  <si>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</si>
  <si>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</si>
  <si>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</si>
  <si>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</si>
  <si>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</si>
  <si>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</si>
  <si>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</si>
  <si>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</si>
  <si>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</si>
  <si>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</si>
  <si>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</si>
  <si>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</si>
  <si>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</si>
  <si>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</si>
  <si>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</si>
  <si>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</si>
  <si>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</si>
  <si>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</si>
  <si>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</si>
  <si>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</si>
  <si>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</si>
  <si>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</si>
  <si>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</si>
  <si>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</si>
  <si>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</si>
  <si>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</si>
  <si>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</si>
  <si>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</si>
  <si>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</si>
  <si>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</si>
  <si>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</si>
  <si>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ハヤブサスポーツ少年団</t>
    <rPh sb="8" eb="11">
      <t>ショウネンダン</t>
    </rPh>
    <phoneticPr fontId="2"/>
  </si>
  <si>
    <t>ハヤブサスポーツショウネンダン</t>
    <phoneticPr fontId="2"/>
  </si>
  <si>
    <t>男子</t>
    <rPh sb="0" eb="2">
      <t>ダンシ</t>
    </rPh>
    <phoneticPr fontId="2"/>
  </si>
  <si>
    <t>鎌ヶ谷市</t>
    <rPh sb="0" eb="4">
      <t>カマガヤシ</t>
    </rPh>
    <phoneticPr fontId="2"/>
  </si>
  <si>
    <t>北支部</t>
    <rPh sb="0" eb="1">
      <t>キタ</t>
    </rPh>
    <rPh sb="1" eb="3">
      <t>シブ</t>
    </rPh>
    <phoneticPr fontId="2"/>
  </si>
  <si>
    <t>総武</t>
    <rPh sb="0" eb="2">
      <t>ソウブ</t>
    </rPh>
    <phoneticPr fontId="2"/>
  </si>
  <si>
    <t>船橋</t>
    <rPh sb="0" eb="2">
      <t>フナバシ</t>
    </rPh>
    <phoneticPr fontId="2"/>
  </si>
  <si>
    <t>有山　</t>
    <rPh sb="0" eb="2">
      <t>アリヤマ</t>
    </rPh>
    <phoneticPr fontId="2"/>
  </si>
  <si>
    <t>高臣</t>
    <rPh sb="0" eb="2">
      <t>タカオミ</t>
    </rPh>
    <phoneticPr fontId="2"/>
  </si>
  <si>
    <t>アリヤマ</t>
    <phoneticPr fontId="2"/>
  </si>
  <si>
    <t>ヤエコ</t>
    <phoneticPr fontId="2"/>
  </si>
  <si>
    <t>タカオミ</t>
    <phoneticPr fontId="2"/>
  </si>
  <si>
    <t>ノムラ</t>
    <phoneticPr fontId="2"/>
  </si>
  <si>
    <t>セイゴウ</t>
    <phoneticPr fontId="2"/>
  </si>
  <si>
    <t>スズキ</t>
    <phoneticPr fontId="2"/>
  </si>
  <si>
    <t>フミコ</t>
    <phoneticPr fontId="2"/>
  </si>
  <si>
    <t>タカオミ</t>
    <phoneticPr fontId="2"/>
  </si>
  <si>
    <t>①</t>
    <phoneticPr fontId="2"/>
  </si>
  <si>
    <t>タケウチ</t>
    <phoneticPr fontId="2"/>
  </si>
  <si>
    <t>トウマ</t>
    <phoneticPr fontId="2"/>
  </si>
  <si>
    <t>フタクチ</t>
    <phoneticPr fontId="2"/>
  </si>
  <si>
    <t>ユラ</t>
    <phoneticPr fontId="2"/>
  </si>
  <si>
    <t>ハルキ</t>
    <phoneticPr fontId="2"/>
  </si>
  <si>
    <t>フジサキ</t>
    <phoneticPr fontId="2"/>
  </si>
  <si>
    <t>ハルト</t>
    <phoneticPr fontId="2"/>
  </si>
  <si>
    <t>オオタケ</t>
    <phoneticPr fontId="2"/>
  </si>
  <si>
    <t>ショウタ</t>
    <phoneticPr fontId="2"/>
  </si>
  <si>
    <t>クラカワ</t>
    <phoneticPr fontId="2"/>
  </si>
  <si>
    <t>ハヤト</t>
    <phoneticPr fontId="2"/>
  </si>
  <si>
    <t>ハヤト</t>
    <phoneticPr fontId="2"/>
  </si>
  <si>
    <t>タベ</t>
    <phoneticPr fontId="2"/>
  </si>
  <si>
    <t>ヒカル</t>
    <phoneticPr fontId="2"/>
  </si>
  <si>
    <t>２７３</t>
    <phoneticPr fontId="2"/>
  </si>
  <si>
    <t>０１１７</t>
    <phoneticPr fontId="2"/>
  </si>
  <si>
    <t>０４７</t>
    <phoneticPr fontId="2"/>
  </si>
  <si>
    <t>４４４</t>
    <phoneticPr fontId="2"/>
  </si>
  <si>
    <t>０５８６</t>
    <phoneticPr fontId="2"/>
  </si>
  <si>
    <t>鎌ヶ谷市西道野辺２－１３－１０５</t>
    <rPh sb="0" eb="4">
      <t>カマガヤシ</t>
    </rPh>
    <rPh sb="4" eb="8">
      <t>ニシミチノベ</t>
    </rPh>
    <phoneticPr fontId="2"/>
  </si>
  <si>
    <t>鎌ヶ谷市西道野辺２－１３－１０５</t>
    <phoneticPr fontId="2"/>
  </si>
  <si>
    <t>鎌ヶ谷市西道野辺２－１３－１０５</t>
    <phoneticPr fontId="2"/>
  </si>
  <si>
    <t>０４７</t>
    <phoneticPr fontId="2"/>
  </si>
  <si>
    <t>４１２</t>
    <phoneticPr fontId="2"/>
  </si>
  <si>
    <t>５３１５</t>
    <phoneticPr fontId="2"/>
  </si>
  <si>
    <t>４４４</t>
    <phoneticPr fontId="2"/>
  </si>
  <si>
    <t>２７３</t>
    <phoneticPr fontId="2"/>
  </si>
  <si>
    <t>０１２４</t>
    <phoneticPr fontId="2"/>
  </si>
  <si>
    <t>鎌ヶ谷市中央２－２０－３９</t>
    <rPh sb="4" eb="6">
      <t>チュウオウ</t>
    </rPh>
    <phoneticPr fontId="2"/>
  </si>
  <si>
    <t>有山</t>
    <rPh sb="0" eb="2">
      <t>アリヤマ</t>
    </rPh>
    <phoneticPr fontId="2"/>
  </si>
  <si>
    <t>八重子</t>
    <rPh sb="0" eb="3">
      <t>ヤエコ</t>
    </rPh>
    <phoneticPr fontId="2"/>
  </si>
  <si>
    <t>野村</t>
    <rPh sb="0" eb="2">
      <t>ノムラ</t>
    </rPh>
    <phoneticPr fontId="2"/>
  </si>
  <si>
    <t>誠剛</t>
    <rPh sb="0" eb="2">
      <t>マコトゴウ</t>
    </rPh>
    <phoneticPr fontId="2"/>
  </si>
  <si>
    <t>鈴木</t>
    <rPh sb="0" eb="2">
      <t>スズキ</t>
    </rPh>
    <phoneticPr fontId="2"/>
  </si>
  <si>
    <t>ふみ子</t>
    <phoneticPr fontId="2"/>
  </si>
  <si>
    <t>竹内</t>
    <rPh sb="0" eb="2">
      <t>タケウチ</t>
    </rPh>
    <phoneticPr fontId="2"/>
  </si>
  <si>
    <t>冬真</t>
    <rPh sb="0" eb="1">
      <t>フユ</t>
    </rPh>
    <rPh sb="1" eb="2">
      <t>マ</t>
    </rPh>
    <phoneticPr fontId="2"/>
  </si>
  <si>
    <t>市川市立国分小学校</t>
    <rPh sb="0" eb="4">
      <t>イチカワシリツ</t>
    </rPh>
    <rPh sb="4" eb="6">
      <t>コクブン</t>
    </rPh>
    <rPh sb="6" eb="9">
      <t>ショウガッコウ</t>
    </rPh>
    <phoneticPr fontId="2"/>
  </si>
  <si>
    <t>二口</t>
    <rPh sb="0" eb="2">
      <t>フタクチ</t>
    </rPh>
    <phoneticPr fontId="2"/>
  </si>
  <si>
    <t>夢来</t>
    <rPh sb="0" eb="1">
      <t>ユメ</t>
    </rPh>
    <rPh sb="1" eb="2">
      <t>ク</t>
    </rPh>
    <phoneticPr fontId="2"/>
  </si>
  <si>
    <t>市川市立国分小学校</t>
    <phoneticPr fontId="2"/>
  </si>
  <si>
    <t>春輝</t>
    <rPh sb="0" eb="1">
      <t>ハル</t>
    </rPh>
    <rPh sb="1" eb="2">
      <t>カガヤ</t>
    </rPh>
    <phoneticPr fontId="2"/>
  </si>
  <si>
    <t>市川市立北方小学校</t>
    <rPh sb="0" eb="4">
      <t>イチカワシリツ</t>
    </rPh>
    <rPh sb="4" eb="6">
      <t>キタカタ</t>
    </rPh>
    <rPh sb="6" eb="9">
      <t>ショウガッコウ</t>
    </rPh>
    <phoneticPr fontId="2"/>
  </si>
  <si>
    <t>藤﨑　</t>
    <rPh sb="0" eb="2">
      <t>フジサキ</t>
    </rPh>
    <phoneticPr fontId="2"/>
  </si>
  <si>
    <t>遥大</t>
    <rPh sb="0" eb="1">
      <t>ハル</t>
    </rPh>
    <rPh sb="1" eb="2">
      <t>ダイ</t>
    </rPh>
    <phoneticPr fontId="2"/>
  </si>
  <si>
    <t>市川市立宮久保小学校</t>
    <rPh sb="4" eb="7">
      <t>ミヤクボ</t>
    </rPh>
    <phoneticPr fontId="2"/>
  </si>
  <si>
    <t>市川市立国府台小学校</t>
    <rPh sb="0" eb="4">
      <t>イチカワシリツ</t>
    </rPh>
    <rPh sb="4" eb="7">
      <t>コウノダイ</t>
    </rPh>
    <rPh sb="7" eb="10">
      <t>ショウガッコウ</t>
    </rPh>
    <phoneticPr fontId="2"/>
  </si>
  <si>
    <t>市川市立大野小学校</t>
    <rPh sb="0" eb="4">
      <t>イチカワシリツ</t>
    </rPh>
    <rPh sb="4" eb="6">
      <t>オオノ</t>
    </rPh>
    <rPh sb="6" eb="9">
      <t>ショウガッコウ</t>
    </rPh>
    <phoneticPr fontId="2"/>
  </si>
  <si>
    <t>鎌ヶ谷市立南部小学校</t>
    <rPh sb="0" eb="4">
      <t>カマガヤシ</t>
    </rPh>
    <rPh sb="4" eb="5">
      <t>タ</t>
    </rPh>
    <rPh sb="5" eb="10">
      <t>ナンブショウガッコウ</t>
    </rPh>
    <phoneticPr fontId="2"/>
  </si>
  <si>
    <t>鎌ヶ谷市立南部小学校</t>
    <phoneticPr fontId="2"/>
  </si>
  <si>
    <t>大竹</t>
    <rPh sb="0" eb="2">
      <t>オオタケ</t>
    </rPh>
    <phoneticPr fontId="2"/>
  </si>
  <si>
    <t>翔大</t>
    <rPh sb="0" eb="2">
      <t>ショウタ</t>
    </rPh>
    <phoneticPr fontId="2"/>
  </si>
  <si>
    <t>倉川</t>
    <rPh sb="0" eb="2">
      <t>クラカワ</t>
    </rPh>
    <phoneticPr fontId="2"/>
  </si>
  <si>
    <t>隼都</t>
    <rPh sb="0" eb="1">
      <t>ハヤブサ</t>
    </rPh>
    <rPh sb="1" eb="2">
      <t>ミヤコ</t>
    </rPh>
    <phoneticPr fontId="2"/>
  </si>
  <si>
    <t>勇斗</t>
    <rPh sb="0" eb="1">
      <t>ユウ</t>
    </rPh>
    <rPh sb="1" eb="2">
      <t>ト</t>
    </rPh>
    <phoneticPr fontId="2"/>
  </si>
  <si>
    <t>光</t>
    <rPh sb="0" eb="1">
      <t>ヒカル</t>
    </rPh>
    <phoneticPr fontId="2"/>
  </si>
  <si>
    <t>田部</t>
    <rPh sb="0" eb="2">
      <t>タベ</t>
    </rPh>
    <phoneticPr fontId="2"/>
  </si>
  <si>
    <t>この夏で逞しさが増しバレーボール選手らしくなりました。
まだまだチビですが、もう一段の進歩を目指して頑張りたいと思います。
応援お願い致します。</t>
    <rPh sb="2" eb="3">
      <t>ナツ</t>
    </rPh>
    <rPh sb="4" eb="5">
      <t>タクマ</t>
    </rPh>
    <rPh sb="8" eb="9">
      <t>マ</t>
    </rPh>
    <rPh sb="16" eb="18">
      <t>センシュ</t>
    </rPh>
    <rPh sb="40" eb="42">
      <t>イチダン</t>
    </rPh>
    <rPh sb="43" eb="45">
      <t>シンポ</t>
    </rPh>
    <rPh sb="46" eb="48">
      <t>メザ</t>
    </rPh>
    <rPh sb="50" eb="52">
      <t>ガンバ</t>
    </rPh>
    <rPh sb="56" eb="57">
      <t>オモ</t>
    </rPh>
    <rPh sb="62" eb="64">
      <t>オウエン</t>
    </rPh>
    <rPh sb="65" eb="66">
      <t>ネガ</t>
    </rPh>
    <rPh sb="67" eb="68">
      <t>イタ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</si>
</sst>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30" t="s">
        <v>189</v>
      </c>
      <c r="B2" s="231"/>
      <c r="C2" s="437" t="s">
        <v>201</v>
      </c>
      <c r="D2" s="232"/>
      <c r="E2" s="232"/>
      <c r="F2" s="232"/>
      <c r="G2" s="232"/>
      <c r="H2" s="232"/>
      <c r="I2" s="233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36" t="s">
        <v>200</v>
      </c>
      <c r="D3" s="236"/>
      <c r="E3" s="236"/>
      <c r="F3" s="236"/>
      <c r="G3" s="236"/>
      <c r="H3" s="236"/>
      <c r="I3" s="237"/>
      <c r="J3" s="438" t="s">
        <v>202</v>
      </c>
      <c r="K3" s="85"/>
      <c r="L3" s="85"/>
      <c r="M3" s="85"/>
      <c r="N3" s="85"/>
      <c r="O3" s="86"/>
      <c r="P3" s="193" t="s">
        <v>203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204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431596602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11002</v>
      </c>
      <c r="K5" s="141"/>
      <c r="L5" s="141"/>
      <c r="M5" s="141"/>
      <c r="N5" s="141"/>
      <c r="O5" s="141"/>
      <c r="P5" s="439" t="s">
        <v>205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9" t="s">
        <v>206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42" t="s">
        <v>209</v>
      </c>
      <c r="D7" s="109"/>
      <c r="E7" s="443" t="s">
        <v>211</v>
      </c>
      <c r="F7" s="110"/>
      <c r="G7" s="112">
        <v>505979978</v>
      </c>
      <c r="H7" s="112"/>
      <c r="I7" s="112"/>
      <c r="J7" s="112">
        <v>18454</v>
      </c>
      <c r="K7" s="112"/>
      <c r="L7" s="112"/>
      <c r="M7" s="112">
        <v>77006</v>
      </c>
      <c r="N7" s="112"/>
      <c r="O7" s="112"/>
      <c r="P7" s="77" t="s">
        <v>72</v>
      </c>
      <c r="Q7" s="78"/>
      <c r="R7" s="136" t="s">
        <v>232</v>
      </c>
      <c r="S7" s="136"/>
      <c r="T7" s="136"/>
      <c r="U7" s="136"/>
      <c r="V7" s="50" t="s">
        <v>73</v>
      </c>
      <c r="W7" s="135" t="s">
        <v>233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234</v>
      </c>
      <c r="AM7" s="142"/>
      <c r="AN7" s="142"/>
      <c r="AO7" s="142"/>
      <c r="AP7" s="142"/>
      <c r="AQ7" s="142"/>
      <c r="AR7" s="142"/>
      <c r="AS7" s="59" t="s">
        <v>75</v>
      </c>
      <c r="AT7" s="246">
        <v>73</v>
      </c>
    </row>
    <row r="8" spans="1:51" ht="18" customHeight="1">
      <c r="A8" s="119"/>
      <c r="B8" s="118"/>
      <c r="C8" s="440" t="s">
        <v>207</v>
      </c>
      <c r="D8" s="115"/>
      <c r="E8" s="441" t="s">
        <v>208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237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235</v>
      </c>
      <c r="AL8" s="146"/>
      <c r="AM8" s="146"/>
      <c r="AN8" s="146"/>
      <c r="AO8" s="60" t="s">
        <v>76</v>
      </c>
      <c r="AP8" s="146" t="s">
        <v>236</v>
      </c>
      <c r="AQ8" s="146"/>
      <c r="AR8" s="146"/>
      <c r="AS8" s="147"/>
      <c r="AT8" s="246"/>
    </row>
    <row r="9" spans="1:51" ht="14.4" customHeight="1">
      <c r="A9" s="119" t="s">
        <v>150</v>
      </c>
      <c r="B9" s="118"/>
      <c r="C9" s="442" t="s">
        <v>209</v>
      </c>
      <c r="D9" s="109"/>
      <c r="E9" s="443" t="s">
        <v>210</v>
      </c>
      <c r="F9" s="110"/>
      <c r="G9" s="112">
        <v>507229313</v>
      </c>
      <c r="H9" s="112"/>
      <c r="I9" s="112"/>
      <c r="J9" s="112">
        <v>10074</v>
      </c>
      <c r="K9" s="112"/>
      <c r="L9" s="112"/>
      <c r="M9" s="112"/>
      <c r="N9" s="112"/>
      <c r="O9" s="112"/>
      <c r="P9" s="77" t="s">
        <v>72</v>
      </c>
      <c r="Q9" s="78"/>
      <c r="R9" s="136" t="s">
        <v>232</v>
      </c>
      <c r="S9" s="136"/>
      <c r="T9" s="136"/>
      <c r="U9" s="136"/>
      <c r="V9" s="50" t="s">
        <v>73</v>
      </c>
      <c r="W9" s="135" t="s">
        <v>233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234</v>
      </c>
      <c r="AM9" s="142"/>
      <c r="AN9" s="142"/>
      <c r="AO9" s="142"/>
      <c r="AP9" s="142"/>
      <c r="AQ9" s="142"/>
      <c r="AR9" s="142"/>
      <c r="AS9" s="59" t="s">
        <v>194</v>
      </c>
      <c r="AT9" s="247">
        <v>69</v>
      </c>
    </row>
    <row r="10" spans="1:51" ht="18" customHeight="1">
      <c r="A10" s="119"/>
      <c r="B10" s="118"/>
      <c r="C10" s="440" t="s">
        <v>247</v>
      </c>
      <c r="D10" s="115"/>
      <c r="E10" s="441" t="s">
        <v>248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238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235</v>
      </c>
      <c r="AL10" s="146"/>
      <c r="AM10" s="146"/>
      <c r="AN10" s="146"/>
      <c r="AO10" s="60" t="s">
        <v>195</v>
      </c>
      <c r="AP10" s="146" t="s">
        <v>236</v>
      </c>
      <c r="AQ10" s="146"/>
      <c r="AR10" s="146"/>
      <c r="AS10" s="147"/>
      <c r="AT10" s="247"/>
    </row>
    <row r="11" spans="1:51" ht="14.4" customHeight="1">
      <c r="A11" s="119" t="s">
        <v>151</v>
      </c>
      <c r="B11" s="118"/>
      <c r="C11" s="442" t="s">
        <v>212</v>
      </c>
      <c r="D11" s="109"/>
      <c r="E11" s="443" t="s">
        <v>213</v>
      </c>
      <c r="F11" s="110"/>
      <c r="G11" s="112">
        <v>507229496</v>
      </c>
      <c r="H11" s="112"/>
      <c r="I11" s="112"/>
      <c r="J11" s="112">
        <v>18456</v>
      </c>
      <c r="K11" s="112"/>
      <c r="L11" s="112"/>
      <c r="M11" s="112"/>
      <c r="N11" s="112"/>
      <c r="O11" s="112"/>
      <c r="P11" s="77" t="s">
        <v>72</v>
      </c>
      <c r="Q11" s="78"/>
      <c r="R11" s="136" t="s">
        <v>232</v>
      </c>
      <c r="S11" s="136"/>
      <c r="T11" s="136"/>
      <c r="U11" s="136"/>
      <c r="V11" s="50" t="s">
        <v>73</v>
      </c>
      <c r="W11" s="135" t="s">
        <v>245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 t="s">
        <v>240</v>
      </c>
      <c r="AM11" s="142"/>
      <c r="AN11" s="142"/>
      <c r="AO11" s="142"/>
      <c r="AP11" s="142"/>
      <c r="AQ11" s="142"/>
      <c r="AR11" s="142"/>
      <c r="AS11" s="59" t="s">
        <v>194</v>
      </c>
      <c r="AT11" s="247">
        <v>62</v>
      </c>
    </row>
    <row r="12" spans="1:51" ht="18" customHeight="1">
      <c r="A12" s="119"/>
      <c r="B12" s="118"/>
      <c r="C12" s="440" t="s">
        <v>249</v>
      </c>
      <c r="D12" s="115"/>
      <c r="E12" s="441" t="s">
        <v>250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246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 t="s">
        <v>241</v>
      </c>
      <c r="AL12" s="146"/>
      <c r="AM12" s="146"/>
      <c r="AN12" s="146"/>
      <c r="AO12" s="60" t="s">
        <v>195</v>
      </c>
      <c r="AP12" s="146" t="s">
        <v>242</v>
      </c>
      <c r="AQ12" s="146"/>
      <c r="AR12" s="146"/>
      <c r="AS12" s="147"/>
      <c r="AT12" s="247"/>
    </row>
    <row r="13" spans="1:51" ht="15" customHeight="1">
      <c r="A13" s="119" t="s">
        <v>152</v>
      </c>
      <c r="B13" s="118"/>
      <c r="C13" s="442" t="s">
        <v>214</v>
      </c>
      <c r="D13" s="109"/>
      <c r="E13" s="443" t="s">
        <v>215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8"/>
    </row>
    <row r="14" spans="1:51" ht="18" customHeight="1">
      <c r="A14" s="119"/>
      <c r="B14" s="118"/>
      <c r="C14" s="440" t="s">
        <v>251</v>
      </c>
      <c r="D14" s="115"/>
      <c r="E14" s="441" t="s">
        <v>252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8"/>
    </row>
    <row r="15" spans="1:51" ht="15" customHeight="1">
      <c r="A15" s="128" t="s">
        <v>166</v>
      </c>
      <c r="B15" s="118"/>
      <c r="C15" s="442" t="s">
        <v>209</v>
      </c>
      <c r="D15" s="109"/>
      <c r="E15" s="443" t="s">
        <v>216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244</v>
      </c>
      <c r="S15" s="136"/>
      <c r="T15" s="136"/>
      <c r="U15" s="136"/>
      <c r="V15" s="49" t="s">
        <v>73</v>
      </c>
      <c r="W15" s="135" t="s">
        <v>233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234</v>
      </c>
      <c r="AM15" s="142"/>
      <c r="AN15" s="142"/>
      <c r="AO15" s="142"/>
      <c r="AP15" s="142"/>
      <c r="AQ15" s="142"/>
      <c r="AR15" s="142"/>
      <c r="AS15" s="59" t="s">
        <v>194</v>
      </c>
      <c r="AT15" s="247">
        <v>73</v>
      </c>
    </row>
    <row r="16" spans="1:51" ht="18" customHeight="1">
      <c r="A16" s="119"/>
      <c r="B16" s="118"/>
      <c r="C16" s="440" t="s">
        <v>247</v>
      </c>
      <c r="D16" s="115"/>
      <c r="E16" s="441" t="s">
        <v>208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239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243</v>
      </c>
      <c r="AL16" s="146"/>
      <c r="AM16" s="146"/>
      <c r="AN16" s="146"/>
      <c r="AO16" s="60" t="s">
        <v>195</v>
      </c>
      <c r="AP16" s="146" t="s">
        <v>236</v>
      </c>
      <c r="AQ16" s="146"/>
      <c r="AR16" s="146"/>
      <c r="AS16" s="147"/>
      <c r="AT16" s="247"/>
    </row>
    <row r="17" spans="1:46">
      <c r="A17" s="119" t="s">
        <v>6</v>
      </c>
      <c r="B17" s="118"/>
      <c r="C17" s="151" t="str">
        <f>IF(P16="","",P16)</f>
        <v>鎌ヶ谷市西道野辺２－１３－１０５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19" t="s">
        <v>7</v>
      </c>
      <c r="B19" s="118"/>
      <c r="C19" s="151" t="str">
        <f>IF(AL15="","",AL15&amp;"-"&amp;AK16&amp;"-"&amp;AP16)</f>
        <v>０４７-４４４-０５８６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19" t="s">
        <v>153</v>
      </c>
      <c r="B21" s="118"/>
      <c r="C21" s="79">
        <v>90</v>
      </c>
      <c r="D21" s="80"/>
      <c r="E21" s="80">
        <v>8808</v>
      </c>
      <c r="F21" s="80"/>
      <c r="G21" s="80">
        <v>5451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3" t="s">
        <v>167</v>
      </c>
      <c r="Q23" s="117"/>
      <c r="R23" s="117"/>
      <c r="S23" s="117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5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4">
        <v>1</v>
      </c>
      <c r="B25" s="445" t="s">
        <v>217</v>
      </c>
      <c r="C25" s="442" t="s">
        <v>218</v>
      </c>
      <c r="D25" s="109"/>
      <c r="E25" s="443" t="s">
        <v>219</v>
      </c>
      <c r="F25" s="110"/>
      <c r="G25" s="90">
        <v>6</v>
      </c>
      <c r="H25" s="92"/>
      <c r="I25" s="446" t="s">
        <v>255</v>
      </c>
      <c r="J25" s="91"/>
      <c r="K25" s="91"/>
      <c r="L25" s="92"/>
      <c r="M25" s="90">
        <v>513507118</v>
      </c>
      <c r="N25" s="91"/>
      <c r="O25" s="92"/>
      <c r="P25" s="90">
        <v>138</v>
      </c>
      <c r="Q25" s="91"/>
      <c r="R25" s="91"/>
      <c r="S25" s="91"/>
      <c r="T25" s="96"/>
      <c r="U25" s="1"/>
      <c r="V25" s="1"/>
      <c r="W25" s="1"/>
      <c r="X25" s="1"/>
      <c r="Y25" s="98">
        <v>9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253</v>
      </c>
      <c r="D26" s="115"/>
      <c r="E26" s="441" t="s">
        <v>254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4">
        <v>2</v>
      </c>
      <c r="B27" s="106">
        <v>2</v>
      </c>
      <c r="C27" s="442" t="s">
        <v>220</v>
      </c>
      <c r="D27" s="109"/>
      <c r="E27" s="443" t="s">
        <v>221</v>
      </c>
      <c r="F27" s="110"/>
      <c r="G27" s="90">
        <v>6</v>
      </c>
      <c r="H27" s="92"/>
      <c r="I27" s="446" t="s">
        <v>258</v>
      </c>
      <c r="J27" s="91"/>
      <c r="K27" s="91"/>
      <c r="L27" s="92"/>
      <c r="M27" s="90">
        <v>514873137</v>
      </c>
      <c r="N27" s="91"/>
      <c r="O27" s="92"/>
      <c r="P27" s="90">
        <v>145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256</v>
      </c>
      <c r="D28" s="115"/>
      <c r="E28" s="441" t="s">
        <v>257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4">
        <v>3</v>
      </c>
      <c r="B29" s="106">
        <v>3</v>
      </c>
      <c r="C29" s="442" t="s">
        <v>214</v>
      </c>
      <c r="D29" s="109"/>
      <c r="E29" s="443" t="s">
        <v>222</v>
      </c>
      <c r="F29" s="110"/>
      <c r="G29" s="90">
        <v>5</v>
      </c>
      <c r="H29" s="92"/>
      <c r="I29" s="446" t="s">
        <v>260</v>
      </c>
      <c r="J29" s="91"/>
      <c r="K29" s="91"/>
      <c r="L29" s="92"/>
      <c r="M29" s="90">
        <v>511293482</v>
      </c>
      <c r="N29" s="91"/>
      <c r="O29" s="92"/>
      <c r="P29" s="90">
        <v>152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251</v>
      </c>
      <c r="D30" s="115"/>
      <c r="E30" s="441" t="s">
        <v>259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4">
        <v>4</v>
      </c>
      <c r="B31" s="106">
        <v>4</v>
      </c>
      <c r="C31" s="442" t="s">
        <v>223</v>
      </c>
      <c r="D31" s="109"/>
      <c r="E31" s="443" t="s">
        <v>224</v>
      </c>
      <c r="F31" s="110"/>
      <c r="G31" s="90">
        <v>5</v>
      </c>
      <c r="H31" s="92"/>
      <c r="I31" s="446" t="s">
        <v>263</v>
      </c>
      <c r="J31" s="91"/>
      <c r="K31" s="91"/>
      <c r="L31" s="92"/>
      <c r="M31" s="90">
        <v>512059107</v>
      </c>
      <c r="N31" s="91"/>
      <c r="O31" s="92"/>
      <c r="P31" s="90">
        <v>141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261</v>
      </c>
      <c r="D32" s="115"/>
      <c r="E32" s="441" t="s">
        <v>262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4">
        <v>5</v>
      </c>
      <c r="B33" s="106">
        <v>5</v>
      </c>
      <c r="C33" s="442" t="s">
        <v>225</v>
      </c>
      <c r="D33" s="109"/>
      <c r="E33" s="443" t="s">
        <v>226</v>
      </c>
      <c r="F33" s="110"/>
      <c r="G33" s="90">
        <v>5</v>
      </c>
      <c r="H33" s="92"/>
      <c r="I33" s="446" t="s">
        <v>264</v>
      </c>
      <c r="J33" s="91"/>
      <c r="K33" s="91"/>
      <c r="L33" s="92"/>
      <c r="M33" s="90">
        <v>514873182</v>
      </c>
      <c r="N33" s="91"/>
      <c r="O33" s="92"/>
      <c r="P33" s="90">
        <v>145</v>
      </c>
      <c r="Q33" s="91"/>
      <c r="R33" s="91"/>
      <c r="S33" s="91"/>
      <c r="T33" s="96"/>
      <c r="U33" s="1"/>
      <c r="V33" s="1"/>
      <c r="W33" s="1"/>
      <c r="X33" s="1"/>
      <c r="Y33" s="444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0" t="s">
        <v>268</v>
      </c>
      <c r="D34" s="115"/>
      <c r="E34" s="441" t="s">
        <v>269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4">
        <v>6</v>
      </c>
      <c r="B35" s="106">
        <v>6</v>
      </c>
      <c r="C35" s="442" t="s">
        <v>227</v>
      </c>
      <c r="D35" s="109"/>
      <c r="E35" s="443" t="s">
        <v>228</v>
      </c>
      <c r="F35" s="110"/>
      <c r="G35" s="90">
        <v>5</v>
      </c>
      <c r="H35" s="92"/>
      <c r="I35" s="446" t="s">
        <v>265</v>
      </c>
      <c r="J35" s="91"/>
      <c r="K35" s="91"/>
      <c r="L35" s="92"/>
      <c r="M35" s="90">
        <v>515544836</v>
      </c>
      <c r="N35" s="91"/>
      <c r="O35" s="92"/>
      <c r="P35" s="90">
        <v>135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0" t="s">
        <v>270</v>
      </c>
      <c r="D36" s="115"/>
      <c r="E36" s="441" t="s">
        <v>271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4">
        <v>7</v>
      </c>
      <c r="B37" s="106">
        <v>7</v>
      </c>
      <c r="C37" s="442" t="s">
        <v>212</v>
      </c>
      <c r="D37" s="109"/>
      <c r="E37" s="443" t="s">
        <v>229</v>
      </c>
      <c r="F37" s="110"/>
      <c r="G37" s="90">
        <v>4</v>
      </c>
      <c r="H37" s="92"/>
      <c r="I37" s="446" t="s">
        <v>266</v>
      </c>
      <c r="J37" s="91"/>
      <c r="K37" s="91"/>
      <c r="L37" s="92"/>
      <c r="M37" s="90">
        <v>511644743</v>
      </c>
      <c r="N37" s="91"/>
      <c r="O37" s="92"/>
      <c r="P37" s="90">
        <v>138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0" t="s">
        <v>249</v>
      </c>
      <c r="D38" s="115"/>
      <c r="E38" s="441" t="s">
        <v>272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4">
        <v>8</v>
      </c>
      <c r="B39" s="106">
        <v>8</v>
      </c>
      <c r="C39" s="442" t="s">
        <v>230</v>
      </c>
      <c r="D39" s="109"/>
      <c r="E39" s="443" t="s">
        <v>231</v>
      </c>
      <c r="F39" s="110"/>
      <c r="G39" s="90">
        <v>4</v>
      </c>
      <c r="H39" s="92"/>
      <c r="I39" s="446" t="s">
        <v>267</v>
      </c>
      <c r="J39" s="91"/>
      <c r="K39" s="91"/>
      <c r="L39" s="92"/>
      <c r="M39" s="90">
        <v>514524490</v>
      </c>
      <c r="N39" s="91"/>
      <c r="O39" s="92"/>
      <c r="P39" s="90">
        <v>129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0" t="s">
        <v>274</v>
      </c>
      <c r="D40" s="115"/>
      <c r="E40" s="441" t="s">
        <v>273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4">
        <v>9</v>
      </c>
      <c r="B41" s="106"/>
      <c r="C41" s="108"/>
      <c r="D41" s="109"/>
      <c r="E41" s="109"/>
      <c r="F41" s="110"/>
      <c r="G41" s="90"/>
      <c r="H41" s="92"/>
      <c r="I41" s="90"/>
      <c r="J41" s="91"/>
      <c r="K41" s="91"/>
      <c r="L41" s="92"/>
      <c r="M41" s="90"/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4"/>
      <c r="D42" s="115"/>
      <c r="E42" s="115"/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9" t="s">
        <v>275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49">
        <f>LEN(A55)</f>
        <v>72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ハヤブサスポーツ少年団</v>
      </c>
      <c r="D2" s="253"/>
      <c r="E2" s="253"/>
      <c r="F2" s="253"/>
      <c r="G2" s="253"/>
      <c r="H2" s="253"/>
      <c r="I2" s="253"/>
      <c r="J2" s="252" t="str">
        <f>IF(入力!J3="","",入力!J3)</f>
        <v>男子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431596602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有山　　高臣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505979978</v>
      </c>
      <c r="H7" s="261"/>
      <c r="I7" s="261"/>
      <c r="J7" s="261">
        <f>IF(入力!J7="","",入力!J7)</f>
        <v>18454</v>
      </c>
      <c r="K7" s="261"/>
      <c r="L7" s="261"/>
      <c r="M7" s="261">
        <f>IF(入力!M7="","",入力!M7)</f>
        <v>77006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" customHeight="1">
      <c r="A9" s="252" t="s">
        <v>2</v>
      </c>
      <c r="B9" s="252"/>
      <c r="C9" s="264" t="str">
        <f>IF(入力!C10="","",入力!C10&amp;"　"&amp;入力!E10)</f>
        <v>有山　八重子</v>
      </c>
      <c r="D9" s="265"/>
      <c r="E9" s="265"/>
      <c r="F9" s="265"/>
      <c r="G9" s="261">
        <f>IF(入力!G9="","",入力!G9)</f>
        <v>507229313</v>
      </c>
      <c r="H9" s="261"/>
      <c r="I9" s="261"/>
      <c r="J9" s="261">
        <f>IF(入力!J9="","",入力!J9)</f>
        <v>10074</v>
      </c>
      <c r="K9" s="261"/>
      <c r="L9" s="261"/>
      <c r="M9" s="261" t="str">
        <f>IF(入力!M9="","",入力!M9)</f>
        <v/>
      </c>
      <c r="N9" s="261"/>
      <c r="O9" s="261"/>
    </row>
    <row r="10" spans="1:15" ht="14.4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" customHeight="1">
      <c r="A11" s="252" t="s">
        <v>3</v>
      </c>
      <c r="B11" s="252"/>
      <c r="C11" s="264" t="str">
        <f>IF(入力!C12="","",入力!C12&amp;"　"&amp;入力!E12)</f>
        <v>野村　誠剛</v>
      </c>
      <c r="D11" s="265"/>
      <c r="E11" s="265"/>
      <c r="F11" s="265"/>
      <c r="G11" s="261">
        <f>IF(入力!G11="","",入力!G11)</f>
        <v>507229496</v>
      </c>
      <c r="H11" s="261"/>
      <c r="I11" s="261"/>
      <c r="J11" s="261">
        <f>IF(入力!J11="","",入力!J11)</f>
        <v>18456</v>
      </c>
      <c r="K11" s="261"/>
      <c r="L11" s="261"/>
      <c r="M11" s="261" t="str">
        <f>IF(入力!M11="","",入力!M11)</f>
        <v/>
      </c>
      <c r="N11" s="261"/>
      <c r="O11" s="261"/>
    </row>
    <row r="12" spans="1:15" ht="14.4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鈴木　ふみ子</v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有山　高臣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2" t="s">
        <v>6</v>
      </c>
      <c r="B17" s="252"/>
      <c r="C17" s="253" t="str">
        <f>IF(入力!C17="","",入力!C17&amp;"　"&amp;入力!E17)</f>
        <v>鎌ヶ谷市西道野辺２－１３－１０５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" customHeight="1">
      <c r="A19" s="252" t="s">
        <v>7</v>
      </c>
      <c r="B19" s="252"/>
      <c r="C19" s="253" t="str">
        <f>IF(入力!C19="","",入力!C19&amp;"　"&amp;入力!E19)</f>
        <v>０４７-４４４-０５８６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" customHeight="1">
      <c r="A21" s="252" t="s">
        <v>8</v>
      </c>
      <c r="B21" s="252"/>
      <c r="C21" s="253" t="str">
        <f>IF(入力!C21="","",入力!C21&amp;"－"&amp;入力!E21&amp;"－"&amp;入力!G21)</f>
        <v>90－8808－5451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竹内　冬真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市川市立国分小学校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513507118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二口　夢来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市川市立国分小学校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514873137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鈴木　春輝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市川市立北方小学校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511293482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藤﨑　　遥大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市川市立宮久保小学校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512059107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大竹　翔大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市川市立国府台小学校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514873182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倉川　隼都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市川市立大野小学校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515544836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野村　勇斗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鎌ヶ谷市立南部小学校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511644743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田部　光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鎌ヶ谷市立南部小学校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514524490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52" t="str">
        <f>IF(入力!G41="","",入力!G41)</f>
        <v/>
      </c>
      <c r="H41" s="252" t="str">
        <f>IF(入力!H41="","",入力!H41)</f>
        <v/>
      </c>
      <c r="I41" s="252" t="str">
        <f>IF(入力!I41="","",入力!I41)</f>
        <v/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 t="str">
        <f>IF(入力!M41="","",入力!M41)</f>
        <v/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ハヤブサスポーツショウネンダン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鎌ヶ谷市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総武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ハヤブサスポーツ少年団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(男子)</v>
      </c>
      <c r="V17" s="299"/>
      <c r="W17" s="299"/>
      <c r="X17" s="300"/>
      <c r="Y17" s="353">
        <f>IF(入力!C4="","",入力!C4)</f>
        <v>431596602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船橋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18454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>
        <f>IF(入力!J9="","",入力!J9)</f>
        <v>10074</v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>
        <f>IF(入力!J11="","",入力!J11)</f>
        <v>18456</v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>
        <f>IF(入力!M7="","",入力!M7)</f>
        <v>77006</v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アリヤマ　タカオミ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73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２７３</v>
      </c>
      <c r="AC22" s="342"/>
      <c r="AD22" s="342"/>
      <c r="AE22" s="342"/>
      <c r="AF22" s="16" t="s">
        <v>73</v>
      </c>
      <c r="AG22" s="342" t="str">
        <f>IF(入力!W7="","",入力!W7)</f>
        <v>０１１７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０４７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有山　　高臣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鎌ヶ谷市西道野辺２－１３－１０５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４４４</v>
      </c>
      <c r="AY23" s="291"/>
      <c r="AZ23" s="291"/>
      <c r="BA23" s="291"/>
      <c r="BB23" s="19" t="s">
        <v>76</v>
      </c>
      <c r="BC23" s="291" t="str">
        <f>IF(入力!AP8="","",入力!AP8)</f>
        <v>０５８６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アリヤマ　ヤエコ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69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２７３</v>
      </c>
      <c r="AC24" s="342"/>
      <c r="AD24" s="342"/>
      <c r="AE24" s="342"/>
      <c r="AF24" s="16" t="s">
        <v>73</v>
      </c>
      <c r="AG24" s="342" t="str">
        <f>IF(入力!W9="","",入力!W9)</f>
        <v>０１１７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０４７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有山　八重子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鎌ヶ谷市西道野辺２－１３－１０５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４４４</v>
      </c>
      <c r="AY25" s="291"/>
      <c r="AZ25" s="291"/>
      <c r="BA25" s="291"/>
      <c r="BB25" s="19" t="s">
        <v>76</v>
      </c>
      <c r="BC25" s="291" t="str">
        <f>IF(入力!AP10="","",入力!AP10)</f>
        <v>０５８６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ノムラ　セイゴウ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62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>２７３</v>
      </c>
      <c r="AC26" s="342"/>
      <c r="AD26" s="342"/>
      <c r="AE26" s="342"/>
      <c r="AF26" s="16" t="s">
        <v>73</v>
      </c>
      <c r="AG26" s="342" t="str">
        <f>IF(入力!W11="","",入力!W11)</f>
        <v>０１２４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０４７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野村　誠剛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鎌ヶ谷市中央２－２０－３９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４１２</v>
      </c>
      <c r="AY27" s="291"/>
      <c r="AZ27" s="291"/>
      <c r="BA27" s="291"/>
      <c r="BB27" s="19" t="s">
        <v>76</v>
      </c>
      <c r="BC27" s="291" t="str">
        <f>IF(入力!AP12="","",入力!AP12)</f>
        <v>５３１５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アリヤマ　タカオミ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73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２７３</v>
      </c>
      <c r="AC28" s="342"/>
      <c r="AD28" s="342"/>
      <c r="AE28" s="342"/>
      <c r="AF28" s="16" t="s">
        <v>73</v>
      </c>
      <c r="AG28" s="342" t="str">
        <f>IF(入力!W15="","",入力!W15)</f>
        <v>０１１７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０４７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有山　高臣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鎌ヶ谷市西道野辺２－１３－１０５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４４４</v>
      </c>
      <c r="AY29" s="360"/>
      <c r="AZ29" s="360"/>
      <c r="BA29" s="360"/>
      <c r="BB29" s="73" t="s">
        <v>76</v>
      </c>
      <c r="BC29" s="360" t="str">
        <f>IF(入力!AP16="","",入力!AP16)</f>
        <v>０５８６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タケウチ　トウマ
竹内　冬真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6</v>
      </c>
      <c r="R34" s="380"/>
      <c r="S34" s="381"/>
      <c r="T34" s="398" t="str">
        <f>IF(入力!I25="","",入力!I25)</f>
        <v>市川市立国分小学校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513507118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138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フタクチ　ユラ
二口　夢来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6</v>
      </c>
      <c r="R36" s="380"/>
      <c r="S36" s="381"/>
      <c r="T36" s="398" t="str">
        <f>IF(入力!I27="","",入力!I27)</f>
        <v>市川市立国分小学校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514873137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145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スズキ　ハルキ
鈴木　春輝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5</v>
      </c>
      <c r="R38" s="380"/>
      <c r="S38" s="381"/>
      <c r="T38" s="398" t="str">
        <f>IF(入力!I29="","",入力!I29)</f>
        <v>市川市立北方小学校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511293482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152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フジサキ　ハルト
藤﨑　　遥大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5</v>
      </c>
      <c r="R40" s="380"/>
      <c r="S40" s="381"/>
      <c r="T40" s="398" t="str">
        <f>IF(入力!I31="","",入力!I31)</f>
        <v>市川市立宮久保小学校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512059107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141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オオタケ　ショウタ
大竹　翔大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市川市立国府台小学校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514873182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145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クラカワ　ハヤト
倉川　隼都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5</v>
      </c>
      <c r="R44" s="380"/>
      <c r="S44" s="381"/>
      <c r="T44" s="398" t="str">
        <f>IF(入力!I35="","",入力!I35)</f>
        <v>市川市立大野小学校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515544836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135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ノムラ　ハヤト
野村　勇斗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4</v>
      </c>
      <c r="R46" s="380"/>
      <c r="S46" s="381"/>
      <c r="T46" s="398" t="str">
        <f>IF(入力!I37="","",入力!I37)</f>
        <v>鎌ヶ谷市立南部小学校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511644743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138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タベ　ヒカル
田部　光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4</v>
      </c>
      <c r="R48" s="380"/>
      <c r="S48" s="381"/>
      <c r="T48" s="398" t="str">
        <f>IF(入力!I39="","",入力!I39)</f>
        <v>鎌ヶ谷市立南部小学校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514524490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129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 t="str">
        <f>IF(入力!B41="","",入力!B41)</f>
        <v/>
      </c>
      <c r="D50" s="406"/>
      <c r="E50" s="407"/>
      <c r="F50" s="392" t="str">
        <f>IF(入力!C42="","",入力!C41&amp;"　"&amp;入力!E41&amp;"
"&amp;入力!C42&amp;"　"&amp;入力!E42)</f>
        <v/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 t="str">
        <f>IF(入力!G41="","",入力!G41)</f>
        <v/>
      </c>
      <c r="R50" s="380"/>
      <c r="S50" s="381"/>
      <c r="T50" s="398" t="str">
        <f>IF(入力!I41="","",入力!I41)</f>
        <v/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 t="str">
        <f>IF(入力!M41="","",入力!M41)</f>
        <v/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 t="str">
        <f>IF(入力!P41="","",入力!P41)</f>
        <v/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 t="str">
        <f>IF(入力!B43="","",入力!B43)</f>
        <v/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 t="str">
        <f>IF(入力!B45="","",入力!B45)</f>
        <v/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 t="str">
        <f>IF(入力!B47="","",入力!B47)</f>
        <v/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2" t="s">
        <v>0</v>
      </c>
      <c r="B2" s="252"/>
      <c r="C2" s="253" t="str">
        <f>IF(入力!C3="","",入力!C3)</f>
        <v>ハヤブサスポーツ少年団</v>
      </c>
      <c r="D2" s="253"/>
      <c r="E2" s="253"/>
      <c r="F2" s="253"/>
      <c r="G2" s="253"/>
      <c r="H2" s="253"/>
      <c r="I2" s="253"/>
      <c r="J2" s="252" t="str">
        <f>IF(入力!J3="","",入力!J3)</f>
        <v>男子</v>
      </c>
      <c r="K2" s="252"/>
      <c r="L2" s="252"/>
      <c r="M2" s="252"/>
      <c r="N2" s="252"/>
      <c r="O2" s="252"/>
    </row>
    <row r="3" spans="1:15" ht="14.4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431596602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有山　　高臣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505979978</v>
      </c>
      <c r="H7" s="261"/>
      <c r="I7" s="261"/>
      <c r="J7" s="261">
        <f>IF(入力!J7="","",入力!J7)</f>
        <v>18454</v>
      </c>
      <c r="K7" s="261"/>
      <c r="L7" s="261"/>
      <c r="M7" s="261">
        <f>IF(入力!M7="","",入力!M7)</f>
        <v>77006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" customHeight="1">
      <c r="A9" s="252" t="s">
        <v>19</v>
      </c>
      <c r="B9" s="252"/>
      <c r="C9" s="264" t="str">
        <f>IF(入力!C10="","",入力!C10&amp;"　"&amp;入力!E10)</f>
        <v>有山　八重子</v>
      </c>
      <c r="D9" s="265"/>
      <c r="E9" s="265"/>
      <c r="F9" s="265"/>
      <c r="G9" s="261">
        <f>IF(入力!G9="","",入力!G9)</f>
        <v>507229313</v>
      </c>
      <c r="H9" s="261"/>
      <c r="I9" s="261"/>
      <c r="J9" s="261">
        <f>IF(入力!J9="","",入力!J9)</f>
        <v>10074</v>
      </c>
      <c r="K9" s="261"/>
      <c r="L9" s="261"/>
      <c r="M9" s="261" t="str">
        <f>IF(入力!M9="","",入力!M9)</f>
        <v/>
      </c>
      <c r="N9" s="261"/>
      <c r="O9" s="261"/>
    </row>
    <row r="10" spans="1:15" ht="14.4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" customHeight="1">
      <c r="A11" s="252" t="s">
        <v>20</v>
      </c>
      <c r="B11" s="252"/>
      <c r="C11" s="264" t="str">
        <f>IF(入力!C12="","",入力!C12&amp;"　"&amp;入力!E12)</f>
        <v>野村　誠剛</v>
      </c>
      <c r="D11" s="265"/>
      <c r="E11" s="265"/>
      <c r="F11" s="265"/>
      <c r="G11" s="261">
        <f>IF(入力!G11="","",入力!G11)</f>
        <v>507229496</v>
      </c>
      <c r="H11" s="261"/>
      <c r="I11" s="261"/>
      <c r="J11" s="261">
        <f>IF(入力!J11="","",入力!J11)</f>
        <v>18456</v>
      </c>
      <c r="K11" s="261"/>
      <c r="L11" s="261"/>
      <c r="M11" s="261" t="str">
        <f>IF(入力!M11="","",入力!M11)</f>
        <v/>
      </c>
      <c r="N11" s="261"/>
      <c r="O11" s="261"/>
    </row>
    <row r="12" spans="1:15" ht="14.4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鈴木　ふみ子</v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有山　高臣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2" t="s">
        <v>6</v>
      </c>
      <c r="B17" s="252"/>
      <c r="C17" s="253" t="str">
        <f>IF(入力!C17="","",入力!C17&amp;"　"&amp;入力!E17)</f>
        <v>鎌ヶ谷市西道野辺２－１３－１０５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" customHeight="1">
      <c r="A19" s="252" t="s">
        <v>7</v>
      </c>
      <c r="B19" s="252"/>
      <c r="C19" s="253" t="str">
        <f>IF(入力!C19="","",入力!C19&amp;"　"&amp;入力!E19)</f>
        <v>０４７-４４４-０５８６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" customHeight="1">
      <c r="A21" s="252" t="s">
        <v>8</v>
      </c>
      <c r="B21" s="252"/>
      <c r="C21" s="253" t="str">
        <f>IF(入力!C21="","",入力!C21&amp;"－"&amp;入力!E21&amp;"－"&amp;入力!G21)</f>
        <v>90－8808－5451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竹内　冬真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市川市立国分小学校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513507118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二口　夢来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市川市立国分小学校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514873137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鈴木　春輝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市川市立北方小学校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511293482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藤﨑　　遥大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市川市立宮久保小学校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512059107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大竹　翔大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市川市立国府台小学校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514873182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倉川　隼都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市川市立大野小学校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515544836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野村　勇斗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鎌ヶ谷市立南部小学校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511644743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田部　光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鎌ヶ谷市立南部小学校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514524490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52" t="str">
        <f>IF(入力!G41="","",入力!G41)</f>
        <v/>
      </c>
      <c r="H41" s="252" t="str">
        <f>IF(入力!H41="","",入力!H41)</f>
        <v/>
      </c>
      <c r="I41" s="252" t="str">
        <f>IF(入力!I41="","",入力!I41)</f>
        <v/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 t="str">
        <f>IF(入力!M41="","",入力!M41)</f>
        <v/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2" t="s">
        <v>0</v>
      </c>
      <c r="B2" s="252"/>
      <c r="C2" s="253" t="str">
        <f>IF(入力!C3="","",入力!C3)</f>
        <v>ハヤブサスポーツ少年団</v>
      </c>
      <c r="D2" s="253"/>
      <c r="E2" s="253"/>
      <c r="F2" s="253"/>
      <c r="G2" s="253"/>
      <c r="H2" s="253"/>
      <c r="I2" s="253"/>
      <c r="J2" s="252" t="str">
        <f>IF(入力!J3="","",入力!J3)</f>
        <v>男子</v>
      </c>
      <c r="K2" s="252"/>
      <c r="L2" s="252"/>
      <c r="M2" s="252"/>
      <c r="N2" s="252"/>
      <c r="O2" s="252"/>
    </row>
    <row r="3" spans="1:15" ht="14.4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431596602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有山　　高臣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505979978</v>
      </c>
      <c r="H7" s="261"/>
      <c r="I7" s="261"/>
      <c r="J7" s="261">
        <f>IF(入力!J7="","",入力!J7)</f>
        <v>18454</v>
      </c>
      <c r="K7" s="261"/>
      <c r="L7" s="261"/>
      <c r="M7" s="261">
        <f>IF(入力!M7="","",入力!M7)</f>
        <v>77006</v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" customHeight="1">
      <c r="A9" s="252" t="s">
        <v>19</v>
      </c>
      <c r="B9" s="252"/>
      <c r="C9" s="264" t="str">
        <f>IF(入力!C10="","",入力!C10&amp;"　"&amp;入力!E10)</f>
        <v>有山　八重子</v>
      </c>
      <c r="D9" s="265"/>
      <c r="E9" s="265"/>
      <c r="F9" s="265"/>
      <c r="G9" s="261">
        <f>IF(入力!G9="","",入力!G9)</f>
        <v>507229313</v>
      </c>
      <c r="H9" s="261"/>
      <c r="I9" s="261"/>
      <c r="J9" s="261">
        <f>IF(入力!J9="","",入力!J9)</f>
        <v>10074</v>
      </c>
      <c r="K9" s="261"/>
      <c r="L9" s="261"/>
      <c r="M9" s="261" t="str">
        <f>IF(入力!M9="","",入力!M9)</f>
        <v/>
      </c>
      <c r="N9" s="261"/>
      <c r="O9" s="261"/>
    </row>
    <row r="10" spans="1:15" ht="14.4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" customHeight="1">
      <c r="A11" s="252" t="s">
        <v>20</v>
      </c>
      <c r="B11" s="252"/>
      <c r="C11" s="264" t="str">
        <f>IF(入力!C12="","",入力!C12&amp;"　"&amp;入力!E12)</f>
        <v>野村　誠剛</v>
      </c>
      <c r="D11" s="265"/>
      <c r="E11" s="265"/>
      <c r="F11" s="265"/>
      <c r="G11" s="261">
        <f>IF(入力!G11="","",入力!G11)</f>
        <v>507229496</v>
      </c>
      <c r="H11" s="261"/>
      <c r="I11" s="261"/>
      <c r="J11" s="261">
        <f>IF(入力!J11="","",入力!J11)</f>
        <v>18456</v>
      </c>
      <c r="K11" s="261"/>
      <c r="L11" s="261"/>
      <c r="M11" s="261" t="str">
        <f>IF(入力!M11="","",入力!M11)</f>
        <v/>
      </c>
      <c r="N11" s="261"/>
      <c r="O11" s="261"/>
    </row>
    <row r="12" spans="1:15" ht="14.4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>鈴木　ふみ子</v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有山　高臣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2" t="s">
        <v>6</v>
      </c>
      <c r="B17" s="252"/>
      <c r="C17" s="253" t="str">
        <f>IF(入力!C17="","",入力!C17&amp;"　"&amp;入力!E17)</f>
        <v>鎌ヶ谷市西道野辺２－１３－１０５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" customHeight="1">
      <c r="A19" s="252" t="s">
        <v>7</v>
      </c>
      <c r="B19" s="252"/>
      <c r="C19" s="253" t="str">
        <f>IF(入力!C19="","",入力!C19&amp;"　"&amp;入力!E19)</f>
        <v>０４７-４４４-０５８６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" customHeight="1">
      <c r="A21" s="252" t="s">
        <v>8</v>
      </c>
      <c r="B21" s="252"/>
      <c r="C21" s="253" t="str">
        <f>IF(入力!C21="","",入力!C21&amp;"－"&amp;入力!E21&amp;"－"&amp;入力!G21)</f>
        <v>90－8808－5451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竹内　冬真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市川市立国分小学校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513507118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二口　夢来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市川市立国分小学校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514873137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鈴木　春輝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市川市立北方小学校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511293482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藤﨑　　遥大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市川市立宮久保小学校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512059107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大竹　翔大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市川市立国府台小学校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514873182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倉川　隼都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市川市立大野小学校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515544836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野村　勇斗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鎌ヶ谷市立南部小学校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511644743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田部　光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鎌ヶ谷市立南部小学校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514524490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 t="str">
        <f>IF(入力!B41="","",入力!B41)</f>
        <v/>
      </c>
      <c r="C41" s="264" t="str">
        <f>IF(入力!C42="","",入力!C42&amp;"　"&amp;入力!E42)</f>
        <v/>
      </c>
      <c r="D41" s="265"/>
      <c r="E41" s="265"/>
      <c r="F41" s="265"/>
      <c r="G41" s="252" t="str">
        <f>IF(入力!G41="","",入力!G41)</f>
        <v/>
      </c>
      <c r="H41" s="252" t="str">
        <f>IF(入力!H41="","",入力!H41)</f>
        <v/>
      </c>
      <c r="I41" s="252" t="str">
        <f>IF(入力!I41="","",入力!I41)</f>
        <v/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 t="str">
        <f>IF(入力!M41="","",入力!M41)</f>
        <v/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 t="str">
        <f>IF(入力!B43="","",入力!B43)</f>
        <v/>
      </c>
      <c r="C43" s="264" t="str">
        <f>IF(入力!C44="","",入力!C44&amp;"　"&amp;入力!E44)</f>
        <v/>
      </c>
      <c r="D43" s="265"/>
      <c r="E43" s="265"/>
      <c r="F43" s="265"/>
      <c r="G43" s="252" t="str">
        <f>IF(入力!G43="","",入力!G43)</f>
        <v/>
      </c>
      <c r="H43" s="252" t="str">
        <f>IF(入力!H43="","",入力!H43)</f>
        <v/>
      </c>
      <c r="I43" s="252" t="str">
        <f>IF(入力!I43="","",入力!I43)</f>
        <v/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 t="str">
        <f>IF(入力!M43="","",入力!M43)</f>
        <v/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 t="str">
        <f>IF(入力!B45="","",入力!B45)</f>
        <v/>
      </c>
      <c r="C45" s="264" t="str">
        <f>IF(入力!C46="","",入力!C46&amp;"　"&amp;入力!E46)</f>
        <v/>
      </c>
      <c r="D45" s="265"/>
      <c r="E45" s="265"/>
      <c r="F45" s="265"/>
      <c r="G45" s="252" t="str">
        <f>IF(入力!G45="","",入力!G45)</f>
        <v/>
      </c>
      <c r="H45" s="252" t="str">
        <f>IF(入力!H45="","",入力!H45)</f>
        <v/>
      </c>
      <c r="I45" s="252" t="str">
        <f>IF(入力!I45="","",入力!I45)</f>
        <v/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 t="str">
        <f>IF(入力!M45="","",入力!M45)</f>
        <v/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 t="str">
        <f>IF(入力!B47="","",入力!B47)</f>
        <v/>
      </c>
      <c r="C47" s="264" t="str">
        <f>IF(入力!C48="","",入力!C48&amp;"　"&amp;入力!E48)</f>
        <v/>
      </c>
      <c r="D47" s="265"/>
      <c r="E47" s="265"/>
      <c r="F47" s="265"/>
      <c r="G47" s="252" t="str">
        <f>IF(入力!G47="","",入力!G47)</f>
        <v/>
      </c>
      <c r="H47" s="252" t="str">
        <f>IF(入力!H47="","",入力!H47)</f>
        <v/>
      </c>
      <c r="I47" s="252" t="str">
        <f>IF(入力!I47="","",入力!I47)</f>
        <v/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 t="str">
        <f>IF(入力!M47="","",入力!M47)</f>
        <v/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男子</v>
      </c>
      <c r="I5" s="29">
        <f>入力!Y25</f>
        <v>9</v>
      </c>
      <c r="J5" s="433" t="str">
        <f>IF(入力!A55="","",入力!A55)</f>
        <v>この夏で逞しさが増しバレーボール選手らしくなりました。
まだまだチビですが、もう一段の進歩を目指して頑張りたいと思います。
応援お願い致します。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11002</v>
      </c>
      <c r="B7" s="33" t="str">
        <f>IF(入力!C3="","",入力!C3)</f>
        <v>ハヤブサスポーツ少年団</v>
      </c>
      <c r="C7" s="33" t="str">
        <f>IF(入力!C2="","",入力!C2)</f>
        <v>ハヤブサスポーツショウネンダン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>
        <f>IF(入力!C4="","",入力!C4)</f>
        <v>431596602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有山　</v>
      </c>
      <c r="D16" s="33" t="str">
        <f>IF(入力!E8="","",入力!E8)</f>
        <v>高臣</v>
      </c>
      <c r="E16" s="33" t="str">
        <f>IF(入力!C7="","",入力!C7)</f>
        <v>アリヤマ</v>
      </c>
      <c r="F16" s="33" t="str">
        <f>IF(入力!E7="","",入力!E7)</f>
        <v>タカオミ</v>
      </c>
      <c r="G16" s="33">
        <f>IF(入力!G7="","",入力!G7)</f>
        <v>505979978</v>
      </c>
      <c r="H16" s="33">
        <f>IF(入力!J7="","",入力!J7)</f>
        <v>18454</v>
      </c>
      <c r="I16" s="33">
        <f>IF(入力!M7="","",入力!M7)</f>
        <v>77006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０１１７</v>
      </c>
      <c r="T16" s="33" t="str">
        <f>IF(入力!P8="","",入力!P8)</f>
        <v>鎌ヶ谷市西道野辺２－１３－１０５</v>
      </c>
      <c r="U16" s="33" t="str">
        <f>IF(入力!AL7="","",入力!AL7)</f>
        <v>０４７</v>
      </c>
      <c r="V16" s="33" t="str">
        <f>IF(入力!AK8="","",入力!AK8)</f>
        <v>４４４</v>
      </c>
      <c r="W16" s="33" t="str">
        <f>IF(入力!AP8="","",入力!AP8)</f>
        <v>０５８６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有山</v>
      </c>
      <c r="D17" s="33" t="str">
        <f>IF(入力!E10="","",入力!E10)</f>
        <v>八重子</v>
      </c>
      <c r="E17" s="33" t="str">
        <f>IF(入力!C9="","",入力!C9)</f>
        <v>アリヤマ</v>
      </c>
      <c r="F17" s="33" t="str">
        <f>IF(入力!E9="","",入力!E9)</f>
        <v>ヤエコ</v>
      </c>
      <c r="G17" s="33">
        <f>IF(入力!G9="","",入力!G9)</f>
        <v>507229313</v>
      </c>
      <c r="H17" s="33">
        <f>IF(入力!J9="","",入力!J9)</f>
        <v>10074</v>
      </c>
      <c r="I17" s="33" t="str">
        <f>IF(入力!M9="","",入力!M9)</f>
        <v/>
      </c>
      <c r="J17" s="33"/>
      <c r="K17" s="33"/>
      <c r="L17" s="33">
        <f>IF(入力!AT9="","",入力!AT9)</f>
        <v>69</v>
      </c>
      <c r="M17" s="33"/>
      <c r="N17" s="33"/>
      <c r="O17" s="33"/>
      <c r="P17" s="33"/>
      <c r="Q17" s="33"/>
      <c r="R17" s="33" t="str">
        <f>IF(入力!R9="","",入力!R9)</f>
        <v>２７３</v>
      </c>
      <c r="S17" s="33" t="str">
        <f>IF(入力!W9="","",入力!W9)</f>
        <v>０１１７</v>
      </c>
      <c r="T17" s="33" t="str">
        <f>IF(入力!P10="","",入力!P10)</f>
        <v>鎌ヶ谷市西道野辺２－１３－１０５</v>
      </c>
      <c r="U17" s="33" t="str">
        <f>IF(入力!AL9="","",入力!AL9)</f>
        <v>０４７</v>
      </c>
      <c r="V17" s="33" t="str">
        <f>IF(入力!AK10="","",入力!AK10)</f>
        <v>４４４</v>
      </c>
      <c r="W17" s="33" t="str">
        <f>IF(入力!AP10="","",入力!AP10)</f>
        <v>０５８６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野村</v>
      </c>
      <c r="D20" s="33" t="str">
        <f>IF(入力!E12="","",入力!E12)</f>
        <v>誠剛</v>
      </c>
      <c r="E20" s="33" t="str">
        <f>IF(入力!C11="","",入力!C11)</f>
        <v>ノムラ</v>
      </c>
      <c r="F20" s="33" t="str">
        <f>IF(入力!E11="","",入力!E11)</f>
        <v>セイゴウ</v>
      </c>
      <c r="G20" s="33">
        <f>IF(入力!G11="","",入力!G11)</f>
        <v>507229496</v>
      </c>
      <c r="H20" s="33">
        <f>IF(入力!J11="","",入力!J11)</f>
        <v>18456</v>
      </c>
      <c r="I20" s="33" t="str">
        <f>IF(入力!M11="","",入力!M11)</f>
        <v/>
      </c>
      <c r="J20" s="33"/>
      <c r="K20" s="33"/>
      <c r="L20" s="33">
        <f>IF(入力!AT11="","",入力!AT11)</f>
        <v>62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０１２４</v>
      </c>
      <c r="T20" s="33" t="str">
        <f>IF(入力!P12="","",入力!P12)</f>
        <v>鎌ヶ谷市中央２－２０－３９</v>
      </c>
      <c r="U20" s="33" t="str">
        <f>IF(入力!AL11="","",入力!AL11)</f>
        <v>０４７</v>
      </c>
      <c r="V20" s="33" t="str">
        <f>IF(入力!AK12="","",入力!AK12)</f>
        <v>４１２</v>
      </c>
      <c r="W20" s="33" t="str">
        <f>IF(入力!AP12="","",入力!AP12)</f>
        <v>５３１５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有山</v>
      </c>
      <c r="D22" s="33" t="str">
        <f>IF(入力!E16="","",入力!E16)</f>
        <v>高臣</v>
      </c>
      <c r="E22" s="33" t="str">
        <f>IF(入力!C15="","",入力!C15)</f>
        <v>アリヤマ</v>
      </c>
      <c r="F22" s="33" t="str">
        <f>IF(入力!E15="","",入力!E15)</f>
        <v>タカオミ</v>
      </c>
      <c r="G22" s="33"/>
      <c r="H22" s="33"/>
      <c r="I22" s="33"/>
      <c r="J22" s="33"/>
      <c r="K22" s="33"/>
      <c r="L22" s="33">
        <f>IF(入力!AT15="","",入力!AT15)</f>
        <v>73</v>
      </c>
      <c r="M22" s="33"/>
      <c r="N22" s="33">
        <f>IF(入力!C21="","",入力!C21)</f>
        <v>90</v>
      </c>
      <c r="O22" s="33">
        <f>IF(入力!E21="","",入力!E21)</f>
        <v>8808</v>
      </c>
      <c r="P22" s="33">
        <f>IF(入力!G21="","",入力!G21)</f>
        <v>5451</v>
      </c>
      <c r="Q22" s="33"/>
      <c r="R22" s="33" t="str">
        <f>IF(入力!R15="","",入力!R15)</f>
        <v>２７３</v>
      </c>
      <c r="S22" s="33" t="str">
        <f>IF(入力!W15="","",入力!W15)</f>
        <v>０１１７</v>
      </c>
      <c r="T22" s="33" t="str">
        <f>IF(入力!P16="","",入力!P16)</f>
        <v>鎌ヶ谷市西道野辺２－１３－１０５</v>
      </c>
      <c r="U22" s="33" t="str">
        <f>IF(入力!AL15="","",入力!AL15)</f>
        <v>０４７</v>
      </c>
      <c r="V22" s="33" t="str">
        <f>IF(入力!AK16="","",入力!AK16)</f>
        <v>４４４</v>
      </c>
      <c r="W22" s="33" t="str">
        <f>IF(入力!AP16="","",入力!AP16)</f>
        <v>０５８６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ふみ子</v>
      </c>
      <c r="E23" s="33" t="str">
        <f>IF(入力!$C$13="","",入力!$C$13)</f>
        <v>スズキ</v>
      </c>
      <c r="F23" s="33" t="str">
        <f>IF(入力!$E$13="","",入力!$E$13)</f>
        <v>フミコ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竹内</v>
      </c>
      <c r="D24" s="75" t="str">
        <f>VLOOKUP($B$51,$A$53:$F$352,4)</f>
        <v>冬真</v>
      </c>
      <c r="E24" s="75" t="str">
        <f>VLOOKUP($B$51,$A$53:$F$352,5)</f>
        <v>タケウチ</v>
      </c>
      <c r="F24" s="75" t="str">
        <f>VLOOKUP($B$51,$A$53:$F$352,6)</f>
        <v>トウマ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竹内</v>
      </c>
      <c r="D53" s="33" t="str">
        <f>IF(入力!E26="","",入力!E26)</f>
        <v>冬真</v>
      </c>
      <c r="E53" s="33" t="str">
        <f>IF(入力!C25="","",入力!C25)</f>
        <v>タケウチ</v>
      </c>
      <c r="F53" s="33" t="str">
        <f>IF(入力!E25="","",入力!E25)</f>
        <v>トウマ</v>
      </c>
      <c r="G53" s="33">
        <f>IF(入力!M25="","",入力!M25)</f>
        <v>513507118</v>
      </c>
      <c r="H53" s="33" t="str">
        <f>IF(入力!I25="","",入力!I25)</f>
        <v>市川市立国分小学校</v>
      </c>
      <c r="I53" s="33">
        <f>IF(入力!G25="","",入力!G25)</f>
        <v>6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二口</v>
      </c>
      <c r="D54" s="33" t="str">
        <f>IF(入力!E28="","",入力!E28)</f>
        <v>夢来</v>
      </c>
      <c r="E54" s="33" t="str">
        <f>IF(入力!C27="","",入力!C27)</f>
        <v>フタクチ</v>
      </c>
      <c r="F54" s="33" t="str">
        <f>IF(入力!E27="","",入力!E27)</f>
        <v>ユラ</v>
      </c>
      <c r="G54" s="33">
        <f>IF(入力!M27="","",入力!M27)</f>
        <v>514873137</v>
      </c>
      <c r="H54" s="33" t="str">
        <f>IF(入力!I27="","",入力!I27)</f>
        <v>市川市立国分小学校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春輝</v>
      </c>
      <c r="E55" s="33" t="str">
        <f>IF(入力!C29="","",入力!C29)</f>
        <v>スズキ</v>
      </c>
      <c r="F55" s="33" t="str">
        <f>IF(入力!E29="","",入力!E29)</f>
        <v>ハルキ</v>
      </c>
      <c r="G55" s="33">
        <f>IF(入力!M29="","",入力!M29)</f>
        <v>511293482</v>
      </c>
      <c r="H55" s="33" t="str">
        <f>IF(入力!I29="","",入力!I29)</f>
        <v>市川市立北方小学校</v>
      </c>
      <c r="I55" s="33">
        <f>IF(入力!G29="","",入力!G29)</f>
        <v>5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藤﨑　</v>
      </c>
      <c r="D56" s="33" t="str">
        <f>IF(入力!E32="","",入力!E32)</f>
        <v>遥大</v>
      </c>
      <c r="E56" s="33" t="str">
        <f>IF(入力!C31="","",入力!C31)</f>
        <v>フジサキ</v>
      </c>
      <c r="F56" s="33" t="str">
        <f>IF(入力!E31="","",入力!E31)</f>
        <v>ハルト</v>
      </c>
      <c r="G56" s="33">
        <f>IF(入力!M31="","",入力!M31)</f>
        <v>512059107</v>
      </c>
      <c r="H56" s="33" t="str">
        <f>IF(入力!I31="","",入力!I31)</f>
        <v>市川市立宮久保小学校</v>
      </c>
      <c r="I56" s="33">
        <f>IF(入力!G31="","",入力!G31)</f>
        <v>5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大竹</v>
      </c>
      <c r="D57" s="33" t="str">
        <f>IF(入力!E34="","",入力!E34)</f>
        <v>翔大</v>
      </c>
      <c r="E57" s="33" t="str">
        <f>IF(入力!C33="","",入力!C33)</f>
        <v>オオタケ</v>
      </c>
      <c r="F57" s="33" t="str">
        <f>IF(入力!E33="","",入力!E33)</f>
        <v>ショウタ</v>
      </c>
      <c r="G57" s="33">
        <f>IF(入力!M33="","",入力!M33)</f>
        <v>514873182</v>
      </c>
      <c r="H57" s="33" t="str">
        <f>IF(入力!I33="","",入力!I33)</f>
        <v>市川市立国府台小学校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倉川</v>
      </c>
      <c r="D58" s="33" t="str">
        <f>IF(入力!E36="","",入力!E36)</f>
        <v>隼都</v>
      </c>
      <c r="E58" s="33" t="str">
        <f>IF(入力!C35="","",入力!C35)</f>
        <v>クラカワ</v>
      </c>
      <c r="F58" s="33" t="str">
        <f>IF(入力!E35="","",入力!E35)</f>
        <v>ハヤト</v>
      </c>
      <c r="G58" s="33">
        <f>IF(入力!M35="","",入力!M35)</f>
        <v>515544836</v>
      </c>
      <c r="H58" s="33" t="str">
        <f>IF(入力!I35="","",入力!I35)</f>
        <v>市川市立大野小学校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野村</v>
      </c>
      <c r="D59" s="33" t="str">
        <f>IF(入力!E38="","",入力!E38)</f>
        <v>勇斗</v>
      </c>
      <c r="E59" s="33" t="str">
        <f>IF(入力!C37="","",入力!C37)</f>
        <v>ノムラ</v>
      </c>
      <c r="F59" s="33" t="str">
        <f>IF(入力!E37="","",入力!E37)</f>
        <v>ハヤト</v>
      </c>
      <c r="G59" s="33">
        <f>IF(入力!M37="","",入力!M37)</f>
        <v>511644743</v>
      </c>
      <c r="H59" s="33" t="str">
        <f>IF(入力!I37="","",入力!I37)</f>
        <v>鎌ヶ谷市立南部小学校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田部</v>
      </c>
      <c r="D60" s="33" t="str">
        <f>IF(入力!E40="","",入力!E40)</f>
        <v>光</v>
      </c>
      <c r="E60" s="33" t="str">
        <f>IF(入力!C39="","",入力!C39)</f>
        <v>タベ</v>
      </c>
      <c r="F60" s="33" t="str">
        <f>IF(入力!E39="","",入力!E39)</f>
        <v>ヒカル</v>
      </c>
      <c r="G60" s="33">
        <f>IF(入力!M39="","",入力!M39)</f>
        <v>514524490</v>
      </c>
      <c r="H60" s="33" t="str">
        <f>IF(入力!I39="","",入力!I39)</f>
        <v>鎌ヶ谷市立南部小学校</v>
      </c>
      <c r="I60" s="33">
        <f>IF(入力!G39="","",入力!G39)</f>
        <v>4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takeuchi-t</cp:lastModifiedBy>
  <cp:lastPrinted>2016-05-09T15:17:35Z</cp:lastPrinted>
  <dcterms:created xsi:type="dcterms:W3CDTF">2014-04-05T09:56:00Z</dcterms:created>
  <dcterms:modified xsi:type="dcterms:W3CDTF">2016-09-20T11:46:36Z</dcterms:modified>
</cp:coreProperties>
</file>