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kido\Documents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B51" i="7" l="1"/>
  <c r="C24" i="7" s="1"/>
  <c r="F57" i="7" l="1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F24" i="7"/>
</calcChain>
</file>

<file path=xl/sharedStrings.xml><?xml version="1.0" encoding="utf-8"?>
<sst xmlns="http://schemas.openxmlformats.org/spreadsheetml/2006/main" count="438" uniqueCount="298">
  <si>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</si>
  <si>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</si>
  <si>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</si>
  <si>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</si>
  <si>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</si>
  <si>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</si>
  <si>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</si>
  <si>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</si>
  <si>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</si>
  <si>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</si>
  <si>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</si>
  <si>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</si>
  <si>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</si>
  <si>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</si>
  <si>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</si>
  <si>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</si>
  <si>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</si>
  <si>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</si>
  <si>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</si>
  <si>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</si>
  <si>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</si>
  <si>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</si>
  <si>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</si>
  <si>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</si>
  <si>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</si>
  <si>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</si>
  <si>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</si>
  <si>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</si>
  <si>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</si>
  <si>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</si>
  <si>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</si>
  <si>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</si>
  <si>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</si>
  <si>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</si>
  <si>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</si>
  <si>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</si>
  <si>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</si>
  <si>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</si>
  <si>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</si>
  <si>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</si>
  <si>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</si>
  <si>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</si>
  <si>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</si>
  <si>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</si>
  <si>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</si>
  <si>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</si>
  <si>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</si>
  <si>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</si>
  <si>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</si>
  <si>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</si>
  <si>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</si>
  <si>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</si>
  <si>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</si>
  <si>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</si>
  <si>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</si>
  <si>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</si>
  <si>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</si>
  <si>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</si>
  <si>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</si>
  <si>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</si>
  <si>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</si>
  <si>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</si>
  <si>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</si>
  <si>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</si>
  <si>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</si>
  <si>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</si>
  <si>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</si>
  <si>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</si>
  <si>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</si>
  <si>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</si>
  <si>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</si>
  <si>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</si>
  <si>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</si>
  <si>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</si>
  <si>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</si>
  <si>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</si>
  <si>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</si>
  <si>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</si>
  <si>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</si>
  <si>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</si>
  <si>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</si>
  <si>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</si>
  <si>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</si>
  <si>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</si>
  <si>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</si>
  <si>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</si>
  <si>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</si>
  <si>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</si>
  <si>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</si>
  <si>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</si>
  <si>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</si>
  <si>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</si>
  <si>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</si>
  <si>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</si>
  <si>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</si>
  <si>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</si>
  <si>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</si>
  <si>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</si>
  <si>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</si>
  <si>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</si>
  <si>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</si>
  <si>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</si>
  <si>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</si>
  <si>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</si>
  <si>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</si>
  <si>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</si>
  <si>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</si>
  <si>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</si>
  <si>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</si>
  <si>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</si>
  <si>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</si>
  <si>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</si>
  <si>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</si>
  <si>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</si>
  <si>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</si>
  <si>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</si>
  <si>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</si>
  <si>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</si>
  <si>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</si>
  <si>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</si>
  <si>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</si>
  <si>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</si>
  <si>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</si>
  <si>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</si>
  <si>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</si>
  <si>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</si>
  <si>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</si>
  <si>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</si>
  <si>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</si>
  <si>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</si>
  <si>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</si>
  <si>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</si>
  <si>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</si>
  <si>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</si>
  <si>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</si>
  <si>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</si>
  <si>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</si>
  <si>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</si>
  <si>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</si>
  <si>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</si>
  <si>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</si>
  <si>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</si>
  <si>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</si>
  <si>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</si>
  <si>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</si>
  <si>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</si>
  <si>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</si>
  <si>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</si>
  <si>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</si>
  <si>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</si>
  <si>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</si>
  <si>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</si>
  <si>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</si>
  <si>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</si>
  <si>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</si>
  <si>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</si>
  <si>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</si>
  <si>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</si>
  <si>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</si>
  <si>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</si>
  <si>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</si>
  <si>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</si>
  <si>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</si>
  <si>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</si>
  <si>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</si>
  <si>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</si>
  <si>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</si>
  <si>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</si>
  <si>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</si>
  <si>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</si>
  <si>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</si>
  <si>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</si>
  <si>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</si>
  <si>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</si>
  <si>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</si>
  <si>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</si>
  <si>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</si>
  <si>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</si>
  <si>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</si>
  <si>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</si>
  <si>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</si>
  <si>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</si>
  <si>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</si>
  <si>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</si>
  <si>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</si>
  <si>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</si>
  <si>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</si>
  <si>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</si>
  <si>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</si>
  <si>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</si>
  <si>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</si>
  <si>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</si>
  <si>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</si>
  <si>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</si>
  <si>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</si>
  <si>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</si>
  <si>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</si>
  <si>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</si>
  <si>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</si>
  <si>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</si>
  <si>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松戸ミライズバレーボールクラブ</t>
    <rPh sb="0" eb="2">
      <t>マツド</t>
    </rPh>
    <phoneticPr fontId="2"/>
  </si>
  <si>
    <t>松戸市</t>
    <rPh sb="0" eb="3">
      <t>マツドシ</t>
    </rPh>
    <phoneticPr fontId="2"/>
  </si>
  <si>
    <t>新京成</t>
  </si>
  <si>
    <t>上本郷</t>
  </si>
  <si>
    <t>キド</t>
  </si>
  <si>
    <t>カズオ</t>
  </si>
  <si>
    <t>木戸</t>
  </si>
  <si>
    <t>一夫</t>
  </si>
  <si>
    <t>イケダ</t>
  </si>
  <si>
    <t>ケイイチロウ</t>
  </si>
  <si>
    <t>池田</t>
  </si>
  <si>
    <t>敬一朗</t>
  </si>
  <si>
    <t>270</t>
    <phoneticPr fontId="2"/>
  </si>
  <si>
    <t>2261</t>
    <phoneticPr fontId="2"/>
  </si>
  <si>
    <t>千葉県松戸市常盤平3-29-24</t>
  </si>
  <si>
    <t>千葉県松戸市上本郷4374-2</t>
  </si>
  <si>
    <t>271</t>
    <phoneticPr fontId="2"/>
  </si>
  <si>
    <t>0064</t>
    <phoneticPr fontId="2"/>
  </si>
  <si>
    <t>047</t>
    <phoneticPr fontId="2"/>
  </si>
  <si>
    <t>387</t>
    <phoneticPr fontId="2"/>
  </si>
  <si>
    <t>9495</t>
    <phoneticPr fontId="2"/>
  </si>
  <si>
    <t>331</t>
    <phoneticPr fontId="2"/>
  </si>
  <si>
    <t>6212</t>
    <phoneticPr fontId="2"/>
  </si>
  <si>
    <t>千葉県松戸市常盤平3-29-24</t>
    <rPh sb="0" eb="3">
      <t>チバケン</t>
    </rPh>
    <rPh sb="3" eb="6">
      <t>マツドシ</t>
    </rPh>
    <rPh sb="6" eb="9">
      <t>トキワダイラ</t>
    </rPh>
    <phoneticPr fontId="2"/>
  </si>
  <si>
    <t>クロコウチ</t>
  </si>
  <si>
    <t>ユウキ</t>
  </si>
  <si>
    <t>上本郷小学校</t>
  </si>
  <si>
    <t>祐樹</t>
  </si>
  <si>
    <t>ヤマシタ</t>
  </si>
  <si>
    <t>チヒロ</t>
  </si>
  <si>
    <t>北部小学校</t>
  </si>
  <si>
    <t>山下</t>
  </si>
  <si>
    <t>千広</t>
  </si>
  <si>
    <t>ムラヤマ</t>
  </si>
  <si>
    <t>村山</t>
  </si>
  <si>
    <t>慧一郎</t>
  </si>
  <si>
    <t>タナカ</t>
  </si>
  <si>
    <t>コウタ</t>
  </si>
  <si>
    <t>相模台小学校</t>
  </si>
  <si>
    <t>田中</t>
  </si>
  <si>
    <t>晃太</t>
  </si>
  <si>
    <t>ギマ</t>
  </si>
  <si>
    <t>コウキ</t>
  </si>
  <si>
    <t>儀間</t>
  </si>
  <si>
    <t>功樹</t>
  </si>
  <si>
    <t>ササキ</t>
  </si>
  <si>
    <t>イチロ</t>
  </si>
  <si>
    <t>稔台小学校</t>
  </si>
  <si>
    <t>佐々木</t>
  </si>
  <si>
    <t>一路</t>
  </si>
  <si>
    <t>オオコシ</t>
  </si>
  <si>
    <t>和名ヶ谷小学校</t>
  </si>
  <si>
    <t>大越</t>
  </si>
  <si>
    <t>洸希</t>
  </si>
  <si>
    <t>フカザワ</t>
  </si>
  <si>
    <t>ナオト</t>
  </si>
  <si>
    <t>八ヶ崎小学校</t>
  </si>
  <si>
    <t>深澤</t>
  </si>
  <si>
    <t>直仁</t>
  </si>
  <si>
    <t>イトウ</t>
  </si>
  <si>
    <t>ケイタ</t>
  </si>
  <si>
    <t>伊藤</t>
  </si>
  <si>
    <t>馨太</t>
  </si>
  <si>
    <t>アオヤマ</t>
  </si>
  <si>
    <t>リョウタ</t>
  </si>
  <si>
    <t>青山</t>
  </si>
  <si>
    <t>涼太</t>
  </si>
  <si>
    <t>松戸ミライズは、全員攻撃・全員守備をモットーに、キャプテン黒河内を中心とした拾って繋ぐバレーボールを目指すチームです。「簡単なボールほど丁寧に」を合言葉に、ファーストレシーブを意識しチーム一丸となって精一杯頑張ります！　</t>
    <rPh sb="29" eb="32">
      <t>クロコウチ</t>
    </rPh>
    <phoneticPr fontId="2"/>
  </si>
  <si>
    <t>090</t>
  </si>
  <si>
    <t>水越</t>
    <rPh sb="0" eb="2">
      <t>ミズコシ</t>
    </rPh>
    <phoneticPr fontId="2"/>
  </si>
  <si>
    <t>冬馬</t>
    <rPh sb="0" eb="1">
      <t>フユ</t>
    </rPh>
    <rPh sb="1" eb="2">
      <t>ウマ</t>
    </rPh>
    <phoneticPr fontId="2"/>
  </si>
  <si>
    <t>ミズコシ</t>
    <phoneticPr fontId="2"/>
  </si>
  <si>
    <t>トウマ</t>
    <phoneticPr fontId="2"/>
  </si>
  <si>
    <t>黒河内</t>
    <phoneticPr fontId="2"/>
  </si>
  <si>
    <t>石原</t>
    <rPh sb="0" eb="2">
      <t>イシハラ</t>
    </rPh>
    <phoneticPr fontId="2"/>
  </si>
  <si>
    <t>温人</t>
    <rPh sb="0" eb="1">
      <t>ユタカ</t>
    </rPh>
    <rPh sb="1" eb="2">
      <t>ジン</t>
    </rPh>
    <phoneticPr fontId="2"/>
  </si>
  <si>
    <t>イシハラ</t>
    <phoneticPr fontId="2"/>
  </si>
  <si>
    <t>ハルト</t>
    <phoneticPr fontId="2"/>
  </si>
  <si>
    <t>上本郷第二小学校</t>
    <rPh sb="0" eb="3">
      <t>カミホンゴウ</t>
    </rPh>
    <rPh sb="3" eb="5">
      <t>ダイニ</t>
    </rPh>
    <phoneticPr fontId="2"/>
  </si>
  <si>
    <t>西原</t>
    <rPh sb="0" eb="2">
      <t>ニシハラ</t>
    </rPh>
    <phoneticPr fontId="2"/>
  </si>
  <si>
    <t>隆晟</t>
    <rPh sb="0" eb="2">
      <t>タカノブ</t>
    </rPh>
    <phoneticPr fontId="2"/>
  </si>
  <si>
    <t>ニシハラ</t>
    <phoneticPr fontId="2"/>
  </si>
  <si>
    <t>リュウセイ</t>
    <phoneticPr fontId="2"/>
  </si>
  <si>
    <t>秋元</t>
    <rPh sb="0" eb="2">
      <t>アキモト</t>
    </rPh>
    <phoneticPr fontId="2"/>
  </si>
  <si>
    <t>大佑</t>
    <rPh sb="0" eb="2">
      <t>ダイスケ</t>
    </rPh>
    <phoneticPr fontId="2"/>
  </si>
  <si>
    <t>アキモト</t>
    <phoneticPr fontId="2"/>
  </si>
  <si>
    <t>ダイスケ</t>
    <phoneticPr fontId="2"/>
  </si>
  <si>
    <t>南部小学校</t>
    <rPh sb="0" eb="2">
      <t>ナンブ</t>
    </rPh>
    <phoneticPr fontId="2"/>
  </si>
  <si>
    <t>相模台小学校</t>
    <phoneticPr fontId="2"/>
  </si>
  <si>
    <t>入江</t>
    <rPh sb="0" eb="2">
      <t>イリエ</t>
    </rPh>
    <phoneticPr fontId="2"/>
  </si>
  <si>
    <t>イリエ</t>
    <phoneticPr fontId="2"/>
  </si>
  <si>
    <t>勝光</t>
    <rPh sb="0" eb="1">
      <t>カ</t>
    </rPh>
    <rPh sb="1" eb="2">
      <t>ヒカリ</t>
    </rPh>
    <phoneticPr fontId="2"/>
  </si>
  <si>
    <t>マサミツ</t>
    <phoneticPr fontId="2"/>
  </si>
  <si>
    <t>松戸市上本郷　15-1</t>
    <phoneticPr fontId="2"/>
  </si>
  <si>
    <t>365</t>
    <phoneticPr fontId="2"/>
  </si>
  <si>
    <t>0328</t>
    <phoneticPr fontId="2"/>
  </si>
  <si>
    <t>上本郷小学校</t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</si>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</sst>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209550</xdr:colOff>
      <xdr:row>11</xdr:row>
      <xdr:rowOff>123825</xdr:rowOff>
    </xdr:from>
    <xdr:to>
      <xdr:col>15</xdr:col>
      <xdr:colOff>533400</xdr:colOff>
      <xdr:row>36</xdr:row>
      <xdr:rowOff>66675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6534150" y="278130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7" zoomScale="75" zoomScaleNormal="100" zoomScaleSheetLayoutView="75" workbookViewId="0">
      <selection activeCell="AN28" sqref="AN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0" t="s">
        <v>189</v>
      </c>
      <c r="B2" s="141"/>
      <c r="C2" s="142"/>
      <c r="D2" s="143"/>
      <c r="E2" s="143"/>
      <c r="F2" s="143"/>
      <c r="G2" s="143"/>
      <c r="H2" s="143"/>
      <c r="I2" s="144"/>
      <c r="J2" s="117" t="s">
        <v>187</v>
      </c>
      <c r="K2" s="250"/>
      <c r="L2" s="250"/>
      <c r="M2" s="250"/>
      <c r="N2" s="250"/>
      <c r="O2" s="251"/>
      <c r="P2" s="117" t="s">
        <v>165</v>
      </c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21" t="s">
        <v>169</v>
      </c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1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7" t="s">
        <v>158</v>
      </c>
      <c r="K3" s="248"/>
      <c r="L3" s="248"/>
      <c r="M3" s="248"/>
      <c r="N3" s="248"/>
      <c r="O3" s="249"/>
      <c r="P3" s="119" t="s">
        <v>201</v>
      </c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80" t="s">
        <v>179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433742540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>
        <v>11003</v>
      </c>
      <c r="K5" s="228"/>
      <c r="L5" s="228"/>
      <c r="M5" s="228"/>
      <c r="N5" s="228"/>
      <c r="O5" s="228"/>
      <c r="P5" s="196" t="s">
        <v>202</v>
      </c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 t="s">
        <v>203</v>
      </c>
      <c r="AF5" s="196"/>
      <c r="AG5" s="196"/>
      <c r="AH5" s="196"/>
      <c r="AI5" s="196"/>
      <c r="AJ5" s="196"/>
      <c r="AK5" s="197"/>
      <c r="AL5" s="197"/>
      <c r="AM5" s="197"/>
      <c r="AN5" s="197"/>
      <c r="AO5" s="197"/>
      <c r="AP5" s="197"/>
      <c r="AQ5" s="197"/>
      <c r="AR5" s="197"/>
      <c r="AS5" s="198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4" t="s">
        <v>204</v>
      </c>
      <c r="D7" s="135"/>
      <c r="E7" s="135" t="s">
        <v>205</v>
      </c>
      <c r="F7" s="136"/>
      <c r="G7" s="230">
        <v>508568040</v>
      </c>
      <c r="H7" s="230"/>
      <c r="I7" s="230"/>
      <c r="J7" s="230"/>
      <c r="K7" s="230"/>
      <c r="L7" s="230"/>
      <c r="M7" s="230">
        <v>400849</v>
      </c>
      <c r="N7" s="230"/>
      <c r="O7" s="230"/>
      <c r="P7" s="202" t="s">
        <v>72</v>
      </c>
      <c r="Q7" s="203"/>
      <c r="R7" s="168" t="s">
        <v>212</v>
      </c>
      <c r="S7" s="168"/>
      <c r="T7" s="168"/>
      <c r="U7" s="168"/>
      <c r="V7" s="50" t="s">
        <v>73</v>
      </c>
      <c r="W7" s="158" t="s">
        <v>213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218</v>
      </c>
      <c r="AM7" s="83"/>
      <c r="AN7" s="83"/>
      <c r="AO7" s="83"/>
      <c r="AP7" s="83"/>
      <c r="AQ7" s="83"/>
      <c r="AR7" s="83"/>
      <c r="AS7" s="59" t="s">
        <v>75</v>
      </c>
      <c r="AT7" s="77">
        <v>52</v>
      </c>
    </row>
    <row r="8" spans="1:51" ht="18" customHeight="1">
      <c r="A8" s="96"/>
      <c r="B8" s="166"/>
      <c r="C8" s="137" t="s">
        <v>206</v>
      </c>
      <c r="D8" s="138"/>
      <c r="E8" s="138" t="s">
        <v>207</v>
      </c>
      <c r="F8" s="139"/>
      <c r="G8" s="230"/>
      <c r="H8" s="230"/>
      <c r="I8" s="230"/>
      <c r="J8" s="230"/>
      <c r="K8" s="230"/>
      <c r="L8" s="230"/>
      <c r="M8" s="230"/>
      <c r="N8" s="230"/>
      <c r="O8" s="230"/>
      <c r="P8" s="160" t="s">
        <v>214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219</v>
      </c>
      <c r="AL8" s="85"/>
      <c r="AM8" s="85"/>
      <c r="AN8" s="85"/>
      <c r="AO8" s="60" t="s">
        <v>76</v>
      </c>
      <c r="AP8" s="85" t="s">
        <v>220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4" t="s">
        <v>208</v>
      </c>
      <c r="D9" s="135"/>
      <c r="E9" s="135" t="s">
        <v>209</v>
      </c>
      <c r="F9" s="136"/>
      <c r="G9" s="230">
        <v>511691067</v>
      </c>
      <c r="H9" s="230"/>
      <c r="I9" s="230"/>
      <c r="J9" s="230"/>
      <c r="K9" s="230"/>
      <c r="L9" s="230"/>
      <c r="M9" s="230"/>
      <c r="N9" s="230"/>
      <c r="O9" s="230"/>
      <c r="P9" s="202" t="s">
        <v>72</v>
      </c>
      <c r="Q9" s="203"/>
      <c r="R9" s="168" t="s">
        <v>216</v>
      </c>
      <c r="S9" s="168"/>
      <c r="T9" s="168"/>
      <c r="U9" s="168"/>
      <c r="V9" s="50" t="s">
        <v>73</v>
      </c>
      <c r="W9" s="158" t="s">
        <v>217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218</v>
      </c>
      <c r="AM9" s="83"/>
      <c r="AN9" s="83"/>
      <c r="AO9" s="83"/>
      <c r="AP9" s="83"/>
      <c r="AQ9" s="83"/>
      <c r="AR9" s="83"/>
      <c r="AS9" s="59" t="s">
        <v>194</v>
      </c>
      <c r="AT9" s="78">
        <v>51</v>
      </c>
    </row>
    <row r="10" spans="1:51" ht="18" customHeight="1">
      <c r="A10" s="96"/>
      <c r="B10" s="166"/>
      <c r="C10" s="137" t="s">
        <v>210</v>
      </c>
      <c r="D10" s="138"/>
      <c r="E10" s="138" t="s">
        <v>211</v>
      </c>
      <c r="F10" s="139"/>
      <c r="G10" s="230"/>
      <c r="H10" s="230"/>
      <c r="I10" s="230"/>
      <c r="J10" s="230"/>
      <c r="K10" s="230"/>
      <c r="L10" s="230"/>
      <c r="M10" s="230"/>
      <c r="N10" s="230"/>
      <c r="O10" s="230"/>
      <c r="P10" s="160" t="s">
        <v>215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221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76" t="s">
        <v>290</v>
      </c>
      <c r="D11" s="135"/>
      <c r="E11" s="177" t="s">
        <v>292</v>
      </c>
      <c r="F11" s="136"/>
      <c r="G11" s="230">
        <v>508579672</v>
      </c>
      <c r="H11" s="230"/>
      <c r="I11" s="230"/>
      <c r="J11" s="230"/>
      <c r="K11" s="230"/>
      <c r="L11" s="230"/>
      <c r="M11" s="230">
        <v>342433</v>
      </c>
      <c r="N11" s="230"/>
      <c r="O11" s="230"/>
      <c r="P11" s="202" t="s">
        <v>72</v>
      </c>
      <c r="Q11" s="203"/>
      <c r="R11" s="168" t="s">
        <v>216</v>
      </c>
      <c r="S11" s="168"/>
      <c r="T11" s="168"/>
      <c r="U11" s="168"/>
      <c r="V11" s="50" t="s">
        <v>73</v>
      </c>
      <c r="W11" s="158" t="s">
        <v>217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218</v>
      </c>
      <c r="AM11" s="83"/>
      <c r="AN11" s="83"/>
      <c r="AO11" s="83"/>
      <c r="AP11" s="83"/>
      <c r="AQ11" s="83"/>
      <c r="AR11" s="83"/>
      <c r="AS11" s="59" t="s">
        <v>194</v>
      </c>
      <c r="AT11" s="78">
        <v>50</v>
      </c>
    </row>
    <row r="12" spans="1:51" ht="18" customHeight="1">
      <c r="A12" s="96"/>
      <c r="B12" s="166"/>
      <c r="C12" s="178" t="s">
        <v>289</v>
      </c>
      <c r="D12" s="138"/>
      <c r="E12" s="179" t="s">
        <v>291</v>
      </c>
      <c r="F12" s="139"/>
      <c r="G12" s="230"/>
      <c r="H12" s="230"/>
      <c r="I12" s="230"/>
      <c r="J12" s="230"/>
      <c r="K12" s="230"/>
      <c r="L12" s="230"/>
      <c r="M12" s="230"/>
      <c r="N12" s="230"/>
      <c r="O12" s="230"/>
      <c r="P12" s="160" t="s">
        <v>293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294</v>
      </c>
      <c r="AL12" s="85"/>
      <c r="AM12" s="85"/>
      <c r="AN12" s="85"/>
      <c r="AO12" s="60" t="s">
        <v>195</v>
      </c>
      <c r="AP12" s="85" t="s">
        <v>295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4"/>
      <c r="D13" s="135"/>
      <c r="E13" s="135"/>
      <c r="F13" s="136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66"/>
      <c r="C14" s="137"/>
      <c r="D14" s="138"/>
      <c r="E14" s="138"/>
      <c r="F14" s="139"/>
      <c r="G14" s="233"/>
      <c r="H14" s="233"/>
      <c r="I14" s="233"/>
      <c r="J14" s="233"/>
      <c r="K14" s="233"/>
      <c r="L14" s="233"/>
      <c r="M14" s="233"/>
      <c r="N14" s="233"/>
      <c r="O14" s="2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4" t="s">
        <v>166</v>
      </c>
      <c r="B15" s="166"/>
      <c r="C15" s="134" t="s">
        <v>204</v>
      </c>
      <c r="D15" s="135"/>
      <c r="E15" s="135" t="s">
        <v>205</v>
      </c>
      <c r="F15" s="136"/>
      <c r="G15" s="233"/>
      <c r="H15" s="233"/>
      <c r="I15" s="233"/>
      <c r="J15" s="233"/>
      <c r="K15" s="233"/>
      <c r="L15" s="233"/>
      <c r="M15" s="233"/>
      <c r="N15" s="233"/>
      <c r="O15" s="233"/>
      <c r="P15" s="202" t="s">
        <v>72</v>
      </c>
      <c r="Q15" s="203"/>
      <c r="R15" s="168" t="s">
        <v>212</v>
      </c>
      <c r="S15" s="168"/>
      <c r="T15" s="168"/>
      <c r="U15" s="168"/>
      <c r="V15" s="49" t="s">
        <v>73</v>
      </c>
      <c r="W15" s="158" t="s">
        <v>213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218</v>
      </c>
      <c r="AM15" s="83"/>
      <c r="AN15" s="83"/>
      <c r="AO15" s="83"/>
      <c r="AP15" s="83"/>
      <c r="AQ15" s="83"/>
      <c r="AR15" s="83"/>
      <c r="AS15" s="59" t="s">
        <v>194</v>
      </c>
      <c r="AT15" s="78">
        <v>52</v>
      </c>
    </row>
    <row r="16" spans="1:51" ht="18" customHeight="1">
      <c r="A16" s="96"/>
      <c r="B16" s="166"/>
      <c r="C16" s="137" t="s">
        <v>206</v>
      </c>
      <c r="D16" s="138"/>
      <c r="E16" s="138" t="s">
        <v>207</v>
      </c>
      <c r="F16" s="139"/>
      <c r="G16" s="233"/>
      <c r="H16" s="233"/>
      <c r="I16" s="233"/>
      <c r="J16" s="233"/>
      <c r="K16" s="233"/>
      <c r="L16" s="233"/>
      <c r="M16" s="233"/>
      <c r="N16" s="233"/>
      <c r="O16" s="233"/>
      <c r="P16" s="160" t="s">
        <v>223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219</v>
      </c>
      <c r="AL16" s="85"/>
      <c r="AM16" s="85"/>
      <c r="AN16" s="85"/>
      <c r="AO16" s="60" t="s">
        <v>195</v>
      </c>
      <c r="AP16" s="85" t="s">
        <v>220</v>
      </c>
      <c r="AQ16" s="85"/>
      <c r="AR16" s="85"/>
      <c r="AS16" s="86"/>
      <c r="AT16" s="78"/>
    </row>
    <row r="17" spans="1:46">
      <c r="A17" s="96" t="s">
        <v>6</v>
      </c>
      <c r="B17" s="166"/>
      <c r="C17" s="221" t="str">
        <f>IF(P16="","",P16)</f>
        <v>千葉県松戸市常盤平3-29-24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21" t="str">
        <f>IF(AL15="","",AL15&amp;"-"&amp;AK16&amp;"-"&amp;AP16)</f>
        <v>047-387-9495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3" t="s">
        <v>268</v>
      </c>
      <c r="D21" s="235"/>
      <c r="E21" s="235">
        <v>5314</v>
      </c>
      <c r="F21" s="235"/>
      <c r="G21" s="235">
        <v>5547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4" t="s">
        <v>154</v>
      </c>
      <c r="C23" s="222" t="s">
        <v>173</v>
      </c>
      <c r="D23" s="223"/>
      <c r="E23" s="224" t="s">
        <v>174</v>
      </c>
      <c r="F23" s="225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66"/>
      <c r="C24" s="210" t="s">
        <v>171</v>
      </c>
      <c r="D24" s="211"/>
      <c r="E24" s="212" t="s">
        <v>172</v>
      </c>
      <c r="F24" s="213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8"/>
      <c r="AA24" s="118"/>
      <c r="AB24" s="118"/>
      <c r="AC24" s="118"/>
      <c r="AD24" s="118"/>
      <c r="AE24" s="118"/>
      <c r="AF24" s="118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226" t="s">
        <v>297</v>
      </c>
      <c r="C25" s="134" t="s">
        <v>224</v>
      </c>
      <c r="D25" s="135"/>
      <c r="E25" s="135" t="s">
        <v>225</v>
      </c>
      <c r="F25" s="136"/>
      <c r="G25" s="122">
        <v>6</v>
      </c>
      <c r="H25" s="123"/>
      <c r="I25" s="227" t="s">
        <v>296</v>
      </c>
      <c r="J25" s="126"/>
      <c r="K25" s="126"/>
      <c r="L25" s="123"/>
      <c r="M25" s="122">
        <v>513672832</v>
      </c>
      <c r="N25" s="126"/>
      <c r="O25" s="123"/>
      <c r="P25" s="122">
        <v>159</v>
      </c>
      <c r="Q25" s="126"/>
      <c r="R25" s="126"/>
      <c r="S25" s="126"/>
      <c r="T25" s="128"/>
      <c r="U25" s="1"/>
      <c r="V25" s="1"/>
      <c r="W25" s="1"/>
      <c r="X25" s="1"/>
      <c r="Y25" s="237">
        <v>17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78" t="s">
        <v>273</v>
      </c>
      <c r="D26" s="138"/>
      <c r="E26" s="138" t="s">
        <v>227</v>
      </c>
      <c r="F26" s="139"/>
      <c r="G26" s="124"/>
      <c r="H26" s="125"/>
      <c r="I26" s="124"/>
      <c r="J26" s="127"/>
      <c r="K26" s="127"/>
      <c r="L26" s="125"/>
      <c r="M26" s="124"/>
      <c r="N26" s="127"/>
      <c r="O26" s="125"/>
      <c r="P26" s="124"/>
      <c r="Q26" s="127"/>
      <c r="R26" s="127"/>
      <c r="S26" s="127"/>
      <c r="T26" s="129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228</v>
      </c>
      <c r="D27" s="135"/>
      <c r="E27" s="135" t="s">
        <v>229</v>
      </c>
      <c r="F27" s="136"/>
      <c r="G27" s="122">
        <v>6</v>
      </c>
      <c r="H27" s="123"/>
      <c r="I27" s="122" t="s">
        <v>230</v>
      </c>
      <c r="J27" s="126"/>
      <c r="K27" s="126"/>
      <c r="L27" s="123"/>
      <c r="M27" s="122">
        <v>513561132</v>
      </c>
      <c r="N27" s="126"/>
      <c r="O27" s="123"/>
      <c r="P27" s="122">
        <v>160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231</v>
      </c>
      <c r="D28" s="138"/>
      <c r="E28" s="138" t="s">
        <v>232</v>
      </c>
      <c r="F28" s="139"/>
      <c r="G28" s="124"/>
      <c r="H28" s="125"/>
      <c r="I28" s="124"/>
      <c r="J28" s="127"/>
      <c r="K28" s="127"/>
      <c r="L28" s="125"/>
      <c r="M28" s="124"/>
      <c r="N28" s="127"/>
      <c r="O28" s="125"/>
      <c r="P28" s="124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76" t="s">
        <v>271</v>
      </c>
      <c r="D29" s="135"/>
      <c r="E29" s="177" t="s">
        <v>272</v>
      </c>
      <c r="F29" s="136"/>
      <c r="G29" s="122">
        <v>6</v>
      </c>
      <c r="H29" s="123"/>
      <c r="I29" s="122" t="s">
        <v>226</v>
      </c>
      <c r="J29" s="126"/>
      <c r="K29" s="126"/>
      <c r="L29" s="123"/>
      <c r="M29" s="122">
        <v>513672842</v>
      </c>
      <c r="N29" s="126"/>
      <c r="O29" s="123"/>
      <c r="P29" s="122">
        <v>153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78" t="s">
        <v>269</v>
      </c>
      <c r="D30" s="138"/>
      <c r="E30" s="179" t="s">
        <v>270</v>
      </c>
      <c r="F30" s="139"/>
      <c r="G30" s="124"/>
      <c r="H30" s="125"/>
      <c r="I30" s="124"/>
      <c r="J30" s="127"/>
      <c r="K30" s="127"/>
      <c r="L30" s="125"/>
      <c r="M30" s="124"/>
      <c r="N30" s="127"/>
      <c r="O30" s="125"/>
      <c r="P30" s="124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233</v>
      </c>
      <c r="D31" s="135"/>
      <c r="E31" s="135" t="s">
        <v>209</v>
      </c>
      <c r="F31" s="136"/>
      <c r="G31" s="122">
        <v>6</v>
      </c>
      <c r="H31" s="123"/>
      <c r="I31" s="122" t="s">
        <v>226</v>
      </c>
      <c r="J31" s="126"/>
      <c r="K31" s="126"/>
      <c r="L31" s="123"/>
      <c r="M31" s="122">
        <v>514590854</v>
      </c>
      <c r="N31" s="126"/>
      <c r="O31" s="123"/>
      <c r="P31" s="122">
        <v>143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234</v>
      </c>
      <c r="D32" s="138"/>
      <c r="E32" s="138" t="s">
        <v>235</v>
      </c>
      <c r="F32" s="139"/>
      <c r="G32" s="124"/>
      <c r="H32" s="125"/>
      <c r="I32" s="124"/>
      <c r="J32" s="127"/>
      <c r="K32" s="127"/>
      <c r="L32" s="125"/>
      <c r="M32" s="124"/>
      <c r="N32" s="127"/>
      <c r="O32" s="125"/>
      <c r="P32" s="124"/>
      <c r="Q32" s="127"/>
      <c r="R32" s="127"/>
      <c r="S32" s="127"/>
      <c r="T32" s="129"/>
      <c r="U32" s="1"/>
      <c r="V32" s="1"/>
      <c r="W32" s="1"/>
      <c r="X32" s="1"/>
      <c r="Y32" s="150" t="s">
        <v>197</v>
      </c>
      <c r="Z32" s="118"/>
      <c r="AA32" s="118"/>
      <c r="AB32" s="118"/>
      <c r="AC32" s="118"/>
      <c r="AD32" s="118"/>
      <c r="AE32" s="118"/>
      <c r="AF32" s="118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250</v>
      </c>
      <c r="D33" s="135"/>
      <c r="E33" s="135" t="s">
        <v>242</v>
      </c>
      <c r="F33" s="136"/>
      <c r="G33" s="122">
        <v>4</v>
      </c>
      <c r="H33" s="123"/>
      <c r="I33" s="122" t="s">
        <v>251</v>
      </c>
      <c r="J33" s="126"/>
      <c r="K33" s="126"/>
      <c r="L33" s="123"/>
      <c r="M33" s="122">
        <v>513673045</v>
      </c>
      <c r="N33" s="126"/>
      <c r="O33" s="123"/>
      <c r="P33" s="122">
        <v>135</v>
      </c>
      <c r="Q33" s="126"/>
      <c r="R33" s="126"/>
      <c r="S33" s="126"/>
      <c r="T33" s="128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252</v>
      </c>
      <c r="D34" s="138"/>
      <c r="E34" s="138" t="s">
        <v>253</v>
      </c>
      <c r="F34" s="139"/>
      <c r="G34" s="124"/>
      <c r="H34" s="125"/>
      <c r="I34" s="124"/>
      <c r="J34" s="127"/>
      <c r="K34" s="127"/>
      <c r="L34" s="125"/>
      <c r="M34" s="124"/>
      <c r="N34" s="127"/>
      <c r="O34" s="125"/>
      <c r="P34" s="124"/>
      <c r="Q34" s="127"/>
      <c r="R34" s="127"/>
      <c r="S34" s="127"/>
      <c r="T34" s="129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245</v>
      </c>
      <c r="D35" s="135"/>
      <c r="E35" s="135" t="s">
        <v>246</v>
      </c>
      <c r="F35" s="136"/>
      <c r="G35" s="122">
        <v>5</v>
      </c>
      <c r="H35" s="123"/>
      <c r="I35" s="122" t="s">
        <v>247</v>
      </c>
      <c r="J35" s="126"/>
      <c r="K35" s="126"/>
      <c r="L35" s="123"/>
      <c r="M35" s="122">
        <v>515657780</v>
      </c>
      <c r="N35" s="126"/>
      <c r="O35" s="123"/>
      <c r="P35" s="122">
        <v>157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7" t="s">
        <v>248</v>
      </c>
      <c r="D36" s="138"/>
      <c r="E36" s="138" t="s">
        <v>249</v>
      </c>
      <c r="F36" s="139"/>
      <c r="G36" s="124"/>
      <c r="H36" s="125"/>
      <c r="I36" s="124"/>
      <c r="J36" s="127"/>
      <c r="K36" s="127"/>
      <c r="L36" s="125"/>
      <c r="M36" s="124"/>
      <c r="N36" s="127"/>
      <c r="O36" s="125"/>
      <c r="P36" s="124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241</v>
      </c>
      <c r="D37" s="135"/>
      <c r="E37" s="135" t="s">
        <v>242</v>
      </c>
      <c r="F37" s="136"/>
      <c r="G37" s="122">
        <v>5</v>
      </c>
      <c r="H37" s="123"/>
      <c r="I37" s="122" t="s">
        <v>230</v>
      </c>
      <c r="J37" s="126"/>
      <c r="K37" s="126"/>
      <c r="L37" s="123"/>
      <c r="M37" s="122">
        <v>515657753</v>
      </c>
      <c r="N37" s="126"/>
      <c r="O37" s="123"/>
      <c r="P37" s="122">
        <v>136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7" t="s">
        <v>243</v>
      </c>
      <c r="D38" s="138"/>
      <c r="E38" s="138" t="s">
        <v>244</v>
      </c>
      <c r="F38" s="139"/>
      <c r="G38" s="124"/>
      <c r="H38" s="125"/>
      <c r="I38" s="124"/>
      <c r="J38" s="127"/>
      <c r="K38" s="127"/>
      <c r="L38" s="125"/>
      <c r="M38" s="124"/>
      <c r="N38" s="127"/>
      <c r="O38" s="125"/>
      <c r="P38" s="124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236</v>
      </c>
      <c r="D39" s="135"/>
      <c r="E39" s="135" t="s">
        <v>237</v>
      </c>
      <c r="F39" s="136"/>
      <c r="G39" s="122">
        <v>6</v>
      </c>
      <c r="H39" s="123"/>
      <c r="I39" s="122" t="s">
        <v>238</v>
      </c>
      <c r="J39" s="126"/>
      <c r="K39" s="126"/>
      <c r="L39" s="123"/>
      <c r="M39" s="122">
        <v>515084920</v>
      </c>
      <c r="N39" s="126"/>
      <c r="O39" s="123"/>
      <c r="P39" s="122">
        <v>146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239</v>
      </c>
      <c r="D40" s="138"/>
      <c r="E40" s="138" t="s">
        <v>240</v>
      </c>
      <c r="F40" s="139"/>
      <c r="G40" s="124"/>
      <c r="H40" s="125"/>
      <c r="I40" s="124"/>
      <c r="J40" s="127"/>
      <c r="K40" s="127"/>
      <c r="L40" s="125"/>
      <c r="M40" s="124"/>
      <c r="N40" s="127"/>
      <c r="O40" s="125"/>
      <c r="P40" s="124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263</v>
      </c>
      <c r="D41" s="135"/>
      <c r="E41" s="135" t="s">
        <v>264</v>
      </c>
      <c r="F41" s="136"/>
      <c r="G41" s="122">
        <v>6</v>
      </c>
      <c r="H41" s="123"/>
      <c r="I41" s="122" t="s">
        <v>230</v>
      </c>
      <c r="J41" s="126"/>
      <c r="K41" s="126"/>
      <c r="L41" s="123"/>
      <c r="M41" s="122">
        <v>515915004</v>
      </c>
      <c r="N41" s="126"/>
      <c r="O41" s="123"/>
      <c r="P41" s="122">
        <v>135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265</v>
      </c>
      <c r="D42" s="138"/>
      <c r="E42" s="138" t="s">
        <v>266</v>
      </c>
      <c r="F42" s="139"/>
      <c r="G42" s="124"/>
      <c r="H42" s="125"/>
      <c r="I42" s="124"/>
      <c r="J42" s="127"/>
      <c r="K42" s="127"/>
      <c r="L42" s="125"/>
      <c r="M42" s="124"/>
      <c r="N42" s="127"/>
      <c r="O42" s="125"/>
      <c r="P42" s="124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76" t="s">
        <v>276</v>
      </c>
      <c r="D43" s="135"/>
      <c r="E43" s="177" t="s">
        <v>277</v>
      </c>
      <c r="F43" s="136"/>
      <c r="G43" s="122">
        <v>6</v>
      </c>
      <c r="H43" s="123"/>
      <c r="I43" s="122" t="s">
        <v>278</v>
      </c>
      <c r="J43" s="126"/>
      <c r="K43" s="126"/>
      <c r="L43" s="123"/>
      <c r="M43" s="122">
        <v>516000995</v>
      </c>
      <c r="N43" s="126"/>
      <c r="O43" s="123"/>
      <c r="P43" s="122">
        <v>144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78" t="s">
        <v>274</v>
      </c>
      <c r="D44" s="138"/>
      <c r="E44" s="179" t="s">
        <v>275</v>
      </c>
      <c r="F44" s="139"/>
      <c r="G44" s="124"/>
      <c r="H44" s="125"/>
      <c r="I44" s="124"/>
      <c r="J44" s="127"/>
      <c r="K44" s="127"/>
      <c r="L44" s="125"/>
      <c r="M44" s="124"/>
      <c r="N44" s="127"/>
      <c r="O44" s="125"/>
      <c r="P44" s="124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259</v>
      </c>
      <c r="D45" s="135"/>
      <c r="E45" s="135" t="s">
        <v>260</v>
      </c>
      <c r="F45" s="136"/>
      <c r="G45" s="122">
        <v>6</v>
      </c>
      <c r="H45" s="123"/>
      <c r="I45" s="122" t="s">
        <v>288</v>
      </c>
      <c r="J45" s="126"/>
      <c r="K45" s="126"/>
      <c r="L45" s="123"/>
      <c r="M45" s="122">
        <v>51914995</v>
      </c>
      <c r="N45" s="126"/>
      <c r="O45" s="123"/>
      <c r="P45" s="122">
        <v>151</v>
      </c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 t="s">
        <v>261</v>
      </c>
      <c r="D46" s="138"/>
      <c r="E46" s="138" t="s">
        <v>262</v>
      </c>
      <c r="F46" s="139"/>
      <c r="G46" s="124"/>
      <c r="H46" s="125"/>
      <c r="I46" s="124"/>
      <c r="J46" s="127"/>
      <c r="K46" s="127"/>
      <c r="L46" s="125"/>
      <c r="M46" s="124"/>
      <c r="N46" s="127"/>
      <c r="O46" s="125"/>
      <c r="P46" s="124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76" t="s">
        <v>281</v>
      </c>
      <c r="D47" s="135"/>
      <c r="E47" s="177" t="s">
        <v>282</v>
      </c>
      <c r="F47" s="136"/>
      <c r="G47" s="122">
        <v>6</v>
      </c>
      <c r="H47" s="123"/>
      <c r="I47" s="122" t="s">
        <v>278</v>
      </c>
      <c r="J47" s="126"/>
      <c r="K47" s="126"/>
      <c r="L47" s="123"/>
      <c r="M47" s="122">
        <v>516001002</v>
      </c>
      <c r="N47" s="126"/>
      <c r="O47" s="123"/>
      <c r="P47" s="122">
        <v>151</v>
      </c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5"/>
      <c r="B48" s="216"/>
      <c r="C48" s="217" t="s">
        <v>279</v>
      </c>
      <c r="D48" s="218"/>
      <c r="E48" s="219" t="s">
        <v>280</v>
      </c>
      <c r="F48" s="220"/>
      <c r="G48" s="199"/>
      <c r="H48" s="214"/>
      <c r="I48" s="199"/>
      <c r="J48" s="200"/>
      <c r="K48" s="200"/>
      <c r="L48" s="214"/>
      <c r="M48" s="199"/>
      <c r="N48" s="200"/>
      <c r="O48" s="214"/>
      <c r="P48" s="199"/>
      <c r="Q48" s="200"/>
      <c r="R48" s="200"/>
      <c r="S48" s="200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285</v>
      </c>
      <c r="D49" s="100"/>
      <c r="E49" s="101" t="s">
        <v>286</v>
      </c>
      <c r="F49" s="102"/>
      <c r="G49" s="87">
        <v>4</v>
      </c>
      <c r="H49" s="89"/>
      <c r="I49" s="87" t="s">
        <v>287</v>
      </c>
      <c r="J49" s="88"/>
      <c r="K49" s="88"/>
      <c r="L49" s="89"/>
      <c r="M49" s="87">
        <v>515657771</v>
      </c>
      <c r="N49" s="88"/>
      <c r="O49" s="89"/>
      <c r="P49" s="87">
        <v>133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283</v>
      </c>
      <c r="D50" s="104"/>
      <c r="E50" s="105" t="s">
        <v>284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113" t="s">
        <v>254</v>
      </c>
      <c r="D51" s="100"/>
      <c r="E51" s="100" t="s">
        <v>255</v>
      </c>
      <c r="F51" s="102"/>
      <c r="G51" s="87">
        <v>4</v>
      </c>
      <c r="H51" s="89"/>
      <c r="I51" s="87" t="s">
        <v>256</v>
      </c>
      <c r="J51" s="88"/>
      <c r="K51" s="88"/>
      <c r="L51" s="89"/>
      <c r="M51" s="87">
        <v>514692008</v>
      </c>
      <c r="N51" s="88"/>
      <c r="O51" s="89"/>
      <c r="P51" s="87">
        <v>133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4" t="s">
        <v>257</v>
      </c>
      <c r="D52" s="115"/>
      <c r="E52" s="115" t="s">
        <v>258</v>
      </c>
      <c r="F52" s="116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4" t="s">
        <v>170</v>
      </c>
      <c r="B54" s="205"/>
      <c r="C54" s="205"/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6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7" t="s">
        <v>267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9"/>
      <c r="U55" s="22"/>
      <c r="V55" s="80">
        <f>LEN(A55)</f>
        <v>110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6" zoomScaleNormal="100" workbookViewId="0">
      <selection activeCell="C25" sqref="C25:F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松戸ミライズバレーボールクラブ</v>
      </c>
      <c r="D2" s="278"/>
      <c r="E2" s="278"/>
      <c r="F2" s="278"/>
      <c r="G2" s="278"/>
      <c r="H2" s="278"/>
      <c r="I2" s="278"/>
      <c r="J2" s="267" t="str">
        <f>IF(入力!J3="","",入力!J3)</f>
        <v>男子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433742540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木戸　一夫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508568040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400849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池田　敬一朗</v>
      </c>
      <c r="D9" s="269"/>
      <c r="E9" s="269"/>
      <c r="F9" s="269"/>
      <c r="G9" s="275">
        <f>IF(入力!G9="","",入力!G9)</f>
        <v>511691067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入江　勝光</v>
      </c>
      <c r="D11" s="269"/>
      <c r="E11" s="269"/>
      <c r="F11" s="269"/>
      <c r="G11" s="275">
        <f>IF(入力!G11="","",入力!G11)</f>
        <v>508579672</v>
      </c>
      <c r="H11" s="275"/>
      <c r="I11" s="275"/>
      <c r="J11" s="275" t="str">
        <f>IF(入力!J11="","",入力!J11)</f>
        <v/>
      </c>
      <c r="K11" s="275"/>
      <c r="L11" s="275"/>
      <c r="M11" s="275">
        <f>IF(入力!M11="","",入力!M11)</f>
        <v>342433</v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/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木戸　一夫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千葉県松戸市常盤平3-29-24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047-387-9495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090－5314－5547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黒河内　祐樹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上本郷小学校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513672832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山下　千広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北部小学校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513561132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水越　冬馬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上本郷小学校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513672842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村山　慧一郎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上本郷小学校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514590854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大越　洸希</v>
      </c>
      <c r="D33" s="269"/>
      <c r="E33" s="269"/>
      <c r="F33" s="269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和名ヶ谷小学校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513673045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佐々木　一路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稔台小学校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515657780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儀間　功樹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北部小学校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515657753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田中　晃太</v>
      </c>
      <c r="D39" s="269"/>
      <c r="E39" s="269"/>
      <c r="F39" s="269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相模台小学校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515084920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青山　涼太</v>
      </c>
      <c r="D41" s="269"/>
      <c r="E41" s="269"/>
      <c r="F41" s="269"/>
      <c r="G41" s="267">
        <f>IF(入力!G41="","",入力!G41)</f>
        <v>6</v>
      </c>
      <c r="H41" s="267" t="str">
        <f>IF(入力!H41="","",入力!H41)</f>
        <v/>
      </c>
      <c r="I41" s="267" t="str">
        <f>IF(入力!I41="","",入力!I41)</f>
        <v>北部小学校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515915004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石原　温人</v>
      </c>
      <c r="D43" s="269"/>
      <c r="E43" s="269"/>
      <c r="F43" s="269"/>
      <c r="G43" s="267">
        <f>IF(入力!G43="","",入力!G43)</f>
        <v>6</v>
      </c>
      <c r="H43" s="267" t="str">
        <f>IF(入力!H43="","",入力!H43)</f>
        <v/>
      </c>
      <c r="I43" s="267" t="str">
        <f>IF(入力!I43="","",入力!I43)</f>
        <v>上本郷第二小学校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516000995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伊藤　馨太</v>
      </c>
      <c r="D45" s="269"/>
      <c r="E45" s="269"/>
      <c r="F45" s="269"/>
      <c r="G45" s="267">
        <f>IF(入力!G45="","",入力!G45)</f>
        <v>6</v>
      </c>
      <c r="H45" s="267" t="str">
        <f>IF(入力!H45="","",入力!H45)</f>
        <v/>
      </c>
      <c r="I45" s="267" t="str">
        <f>IF(入力!I45="","",入力!I45)</f>
        <v>相模台小学校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51914995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西原　隆晟</v>
      </c>
      <c r="D47" s="269"/>
      <c r="E47" s="269"/>
      <c r="F47" s="269"/>
      <c r="G47" s="267">
        <f>IF(入力!G47="","",入力!G47)</f>
        <v>6</v>
      </c>
      <c r="H47" s="267" t="str">
        <f>IF(入力!H47="","",入力!H47)</f>
        <v/>
      </c>
      <c r="I47" s="267" t="str">
        <f>IF(入力!I47="","",入力!I47)</f>
        <v>上本郷第二小学校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516001002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1" max="1" width="9" customWidth="1"/>
    <col min="58" max="58" width="2.25" customWidth="1"/>
  </cols>
  <sheetData>
    <row r="1" spans="1:60">
      <c r="AS1" s="4" t="s">
        <v>27</v>
      </c>
      <c r="AT1" s="4"/>
      <c r="AU1" s="4"/>
      <c r="AV1" s="368"/>
      <c r="AW1" s="368"/>
      <c r="AX1" s="4" t="s">
        <v>28</v>
      </c>
      <c r="AY1" s="5"/>
      <c r="AZ1" s="368"/>
      <c r="BA1" s="368"/>
      <c r="BB1" s="4" t="s">
        <v>29</v>
      </c>
      <c r="BC1" s="5"/>
      <c r="BD1" s="368"/>
      <c r="BE1" s="36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9" t="s">
        <v>65</v>
      </c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5"/>
      <c r="I14" s="366"/>
      <c r="J14" s="36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/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松戸市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新京成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松戸ミライズバレーボールクラブ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(男子)</v>
      </c>
      <c r="V17" s="391"/>
      <c r="W17" s="391"/>
      <c r="X17" s="392"/>
      <c r="Y17" s="416">
        <f>IF(入力!C4="","",入力!C4)</f>
        <v>433742540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2"/>
      <c r="D18" s="325"/>
      <c r="E18" s="325"/>
      <c r="F18" s="325"/>
      <c r="G18" s="363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3"/>
      <c r="AL18" s="353"/>
      <c r="AM18" s="379"/>
      <c r="AN18" s="401"/>
      <c r="AO18" s="402"/>
      <c r="AP18" s="402"/>
      <c r="AQ18" s="402"/>
      <c r="AR18" s="402"/>
      <c r="AS18" s="402"/>
      <c r="AT18" s="353"/>
      <c r="AU18" s="379"/>
      <c r="AV18" s="349"/>
      <c r="AW18" s="325"/>
      <c r="AX18" s="325"/>
      <c r="AY18" s="363"/>
      <c r="AZ18" s="389" t="str">
        <f>IF(入力!AE5="","",入力!AE5)</f>
        <v>上本郷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70" t="s">
        <v>42</v>
      </c>
      <c r="P19" s="370"/>
      <c r="Q19" s="370"/>
      <c r="R19" s="370"/>
      <c r="S19" s="370"/>
      <c r="T19" s="370"/>
      <c r="U19" s="370"/>
      <c r="V19" s="370"/>
      <c r="W19" s="370"/>
      <c r="X19" s="370"/>
      <c r="Y19" s="370"/>
      <c r="Z19" s="370"/>
      <c r="AA19" s="370"/>
      <c r="AB19" s="370"/>
      <c r="AC19" s="370"/>
      <c r="AD19" s="370" t="s">
        <v>69</v>
      </c>
      <c r="AE19" s="370"/>
      <c r="AF19" s="370"/>
      <c r="AG19" s="370"/>
      <c r="AH19" s="370"/>
      <c r="AI19" s="370"/>
      <c r="AJ19" s="370"/>
      <c r="AK19" s="370"/>
      <c r="AL19" s="370"/>
      <c r="AM19" s="370"/>
      <c r="AN19" s="370"/>
      <c r="AO19" s="370"/>
      <c r="AP19" s="370"/>
      <c r="AQ19" s="370"/>
      <c r="AR19" s="370"/>
      <c r="AS19" s="370" t="s">
        <v>70</v>
      </c>
      <c r="AT19" s="370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71"/>
    </row>
    <row r="20" spans="3:58" ht="15" customHeight="1">
      <c r="C20" s="436" t="s">
        <v>43</v>
      </c>
      <c r="D20" s="370"/>
      <c r="E20" s="370"/>
      <c r="F20" s="370"/>
      <c r="G20" s="370"/>
      <c r="H20" s="370"/>
      <c r="I20" s="370"/>
      <c r="J20" s="370"/>
      <c r="K20" s="370"/>
      <c r="L20" s="370"/>
      <c r="M20" s="370"/>
      <c r="N20" s="370"/>
      <c r="O20" s="435" t="str">
        <f>IF(入力!J7="","",入力!J7)</f>
        <v/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 t="str">
        <f>IF(入力!J9="","",入力!J9)</f>
        <v/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 t="str">
        <f>IF(入力!J11="","",入力!J11)</f>
        <v/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70"/>
      <c r="E21" s="370"/>
      <c r="F21" s="370"/>
      <c r="G21" s="370"/>
      <c r="H21" s="370"/>
      <c r="I21" s="370"/>
      <c r="J21" s="370"/>
      <c r="K21" s="370"/>
      <c r="L21" s="370"/>
      <c r="M21" s="370"/>
      <c r="N21" s="370"/>
      <c r="O21" s="435">
        <f>IF(入力!M7="","",入力!M7)</f>
        <v>400849</v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 t="str">
        <f>IF(入力!M9="","",入力!M9)</f>
        <v/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>
        <f>IF(入力!M11="","",入力!M11)</f>
        <v>342433</v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59" t="s">
        <v>71</v>
      </c>
      <c r="D22" s="360"/>
      <c r="E22" s="360"/>
      <c r="F22" s="360"/>
      <c r="G22" s="361"/>
      <c r="H22" s="364" t="str">
        <f>IF(入力!C7="","",入力!C7&amp;"　"&amp;入力!E7)</f>
        <v>キド　カズオ</v>
      </c>
      <c r="I22" s="329"/>
      <c r="J22" s="329"/>
      <c r="K22" s="329"/>
      <c r="L22" s="329"/>
      <c r="M22" s="329"/>
      <c r="N22" s="329"/>
      <c r="O22" s="329"/>
      <c r="P22" s="329"/>
      <c r="Q22" s="338"/>
      <c r="R22" s="330" t="s">
        <v>45</v>
      </c>
      <c r="S22" s="329"/>
      <c r="T22" s="339">
        <f>IF(入力!AT7="","",入力!AT7)</f>
        <v>52</v>
      </c>
      <c r="U22" s="340"/>
      <c r="V22" s="341"/>
      <c r="W22" s="330" t="s">
        <v>46</v>
      </c>
      <c r="X22" s="330"/>
      <c r="Y22" s="330"/>
      <c r="Z22" s="14" t="s">
        <v>72</v>
      </c>
      <c r="AA22" s="15"/>
      <c r="AB22" s="329" t="str">
        <f>IF(入力!R7="","",入力!R7)</f>
        <v>270</v>
      </c>
      <c r="AC22" s="329"/>
      <c r="AD22" s="329"/>
      <c r="AE22" s="329"/>
      <c r="AF22" s="16" t="s">
        <v>73</v>
      </c>
      <c r="AG22" s="329" t="str">
        <f>IF(入力!W7="","",入力!W7)</f>
        <v>2261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38"/>
      <c r="AU22" s="330" t="s">
        <v>47</v>
      </c>
      <c r="AV22" s="329"/>
      <c r="AW22" s="329"/>
      <c r="AX22" s="17" t="s">
        <v>74</v>
      </c>
      <c r="AY22" s="329" t="str">
        <f>IF(入力!AL7="","",入力!AL7)</f>
        <v>047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62" t="s">
        <v>48</v>
      </c>
      <c r="D23" s="325"/>
      <c r="E23" s="325"/>
      <c r="F23" s="325"/>
      <c r="G23" s="363"/>
      <c r="H23" s="365" t="str">
        <f>IF(入力!C8="","",入力!C8&amp;"　"&amp;入力!E8)</f>
        <v>木戸　一夫</v>
      </c>
      <c r="I23" s="366"/>
      <c r="J23" s="366"/>
      <c r="K23" s="366"/>
      <c r="L23" s="366"/>
      <c r="M23" s="366"/>
      <c r="N23" s="366"/>
      <c r="O23" s="366"/>
      <c r="P23" s="366"/>
      <c r="Q23" s="367"/>
      <c r="R23" s="325"/>
      <c r="S23" s="325"/>
      <c r="T23" s="354"/>
      <c r="U23" s="355"/>
      <c r="V23" s="356"/>
      <c r="W23" s="353"/>
      <c r="X23" s="353"/>
      <c r="Y23" s="353"/>
      <c r="Z23" s="346" t="str">
        <f>IF(入力!P8="","",入力!P8)</f>
        <v>千葉県松戸市常盤平3-29-24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5"/>
      <c r="AV23" s="325"/>
      <c r="AW23" s="325"/>
      <c r="AX23" s="349" t="str">
        <f>IF(入力!AK8="","",入力!AK8)</f>
        <v>387</v>
      </c>
      <c r="AY23" s="325"/>
      <c r="AZ23" s="325"/>
      <c r="BA23" s="325"/>
      <c r="BB23" s="19" t="s">
        <v>76</v>
      </c>
      <c r="BC23" s="325" t="str">
        <f>IF(入力!AP8="","",入力!AP8)</f>
        <v>9495</v>
      </c>
      <c r="BD23" s="325"/>
      <c r="BE23" s="325"/>
      <c r="BF23" s="345"/>
    </row>
    <row r="24" spans="3:58" ht="12" customHeight="1">
      <c r="C24" s="359" t="s">
        <v>77</v>
      </c>
      <c r="D24" s="360"/>
      <c r="E24" s="360"/>
      <c r="F24" s="360"/>
      <c r="G24" s="361"/>
      <c r="H24" s="364" t="str">
        <f>IF(入力!C9="","",入力!C9&amp;"　"&amp;入力!E9)</f>
        <v>イケダ　ケイイチロウ</v>
      </c>
      <c r="I24" s="329"/>
      <c r="J24" s="329"/>
      <c r="K24" s="329"/>
      <c r="L24" s="329"/>
      <c r="M24" s="329"/>
      <c r="N24" s="329"/>
      <c r="O24" s="329"/>
      <c r="P24" s="329"/>
      <c r="Q24" s="338"/>
      <c r="R24" s="330" t="s">
        <v>45</v>
      </c>
      <c r="S24" s="329"/>
      <c r="T24" s="339">
        <f>IF(入力!AT9="","",入力!AT9)</f>
        <v>51</v>
      </c>
      <c r="U24" s="340"/>
      <c r="V24" s="341"/>
      <c r="W24" s="330" t="s">
        <v>46</v>
      </c>
      <c r="X24" s="330"/>
      <c r="Y24" s="330"/>
      <c r="Z24" s="14" t="s">
        <v>72</v>
      </c>
      <c r="AA24" s="15"/>
      <c r="AB24" s="329" t="str">
        <f>IF(入力!R9="","",入力!R9)</f>
        <v>271</v>
      </c>
      <c r="AC24" s="329"/>
      <c r="AD24" s="329"/>
      <c r="AE24" s="329"/>
      <c r="AF24" s="16" t="s">
        <v>73</v>
      </c>
      <c r="AG24" s="329" t="str">
        <f>IF(入力!W9="","",入力!W9)</f>
        <v>0064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38"/>
      <c r="AU24" s="330" t="s">
        <v>47</v>
      </c>
      <c r="AV24" s="329"/>
      <c r="AW24" s="329"/>
      <c r="AX24" s="17" t="s">
        <v>74</v>
      </c>
      <c r="AY24" s="329" t="str">
        <f>IF(入力!AL9="","",入力!AL9)</f>
        <v>047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62" t="s">
        <v>78</v>
      </c>
      <c r="D25" s="325"/>
      <c r="E25" s="325"/>
      <c r="F25" s="325"/>
      <c r="G25" s="363"/>
      <c r="H25" s="365" t="str">
        <f>IF(入力!C10="","",入力!C10&amp;"　"&amp;入力!E10)</f>
        <v>池田　敬一朗</v>
      </c>
      <c r="I25" s="366"/>
      <c r="J25" s="366"/>
      <c r="K25" s="366"/>
      <c r="L25" s="366"/>
      <c r="M25" s="366"/>
      <c r="N25" s="366"/>
      <c r="O25" s="366"/>
      <c r="P25" s="366"/>
      <c r="Q25" s="367"/>
      <c r="R25" s="325"/>
      <c r="S25" s="325"/>
      <c r="T25" s="354"/>
      <c r="U25" s="355"/>
      <c r="V25" s="356"/>
      <c r="W25" s="353"/>
      <c r="X25" s="353"/>
      <c r="Y25" s="353"/>
      <c r="Z25" s="346" t="str">
        <f>IF(入力!P10="","",入力!P10)</f>
        <v>千葉県松戸市上本郷4374-2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5"/>
      <c r="AV25" s="325"/>
      <c r="AW25" s="325"/>
      <c r="AX25" s="349" t="str">
        <f>IF(入力!AK10="","",入力!AK10)</f>
        <v>331</v>
      </c>
      <c r="AY25" s="325"/>
      <c r="AZ25" s="325"/>
      <c r="BA25" s="325"/>
      <c r="BB25" s="19" t="s">
        <v>76</v>
      </c>
      <c r="BC25" s="325" t="str">
        <f>IF(入力!AP10="","",入力!AP10)</f>
        <v>6212</v>
      </c>
      <c r="BD25" s="325"/>
      <c r="BE25" s="325"/>
      <c r="BF25" s="345"/>
    </row>
    <row r="26" spans="3:58" ht="12" customHeight="1">
      <c r="C26" s="359" t="s">
        <v>71</v>
      </c>
      <c r="D26" s="360"/>
      <c r="E26" s="360"/>
      <c r="F26" s="360"/>
      <c r="G26" s="361"/>
      <c r="H26" s="364" t="str">
        <f>IF(入力!C11="","",入力!C11&amp;"　"&amp;入力!E11)</f>
        <v>イリエ　マサミツ</v>
      </c>
      <c r="I26" s="329"/>
      <c r="J26" s="329"/>
      <c r="K26" s="329"/>
      <c r="L26" s="329"/>
      <c r="M26" s="329"/>
      <c r="N26" s="329"/>
      <c r="O26" s="329"/>
      <c r="P26" s="329"/>
      <c r="Q26" s="338"/>
      <c r="R26" s="330" t="s">
        <v>45</v>
      </c>
      <c r="S26" s="329"/>
      <c r="T26" s="339">
        <f>IF(入力!AT11="","",入力!AT11)</f>
        <v>50</v>
      </c>
      <c r="U26" s="340"/>
      <c r="V26" s="341"/>
      <c r="W26" s="330" t="s">
        <v>46</v>
      </c>
      <c r="X26" s="330"/>
      <c r="Y26" s="330"/>
      <c r="Z26" s="14" t="s">
        <v>72</v>
      </c>
      <c r="AA26" s="15"/>
      <c r="AB26" s="329" t="str">
        <f>IF(入力!R11="","",入力!R11)</f>
        <v>271</v>
      </c>
      <c r="AC26" s="329"/>
      <c r="AD26" s="329"/>
      <c r="AE26" s="329"/>
      <c r="AF26" s="16" t="s">
        <v>73</v>
      </c>
      <c r="AG26" s="329" t="str">
        <f>IF(入力!W11="","",入力!W11)</f>
        <v>0064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38"/>
      <c r="AU26" s="330" t="s">
        <v>47</v>
      </c>
      <c r="AV26" s="329"/>
      <c r="AW26" s="329"/>
      <c r="AX26" s="17" t="s">
        <v>74</v>
      </c>
      <c r="AY26" s="329" t="str">
        <f>IF(入力!AL11="","",入力!AL11)</f>
        <v>047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62" t="s">
        <v>79</v>
      </c>
      <c r="D27" s="325"/>
      <c r="E27" s="325"/>
      <c r="F27" s="325"/>
      <c r="G27" s="363"/>
      <c r="H27" s="365" t="str">
        <f>IF(入力!C12="","",入力!C12&amp;"　"&amp;入力!E12)</f>
        <v>入江　勝光</v>
      </c>
      <c r="I27" s="366"/>
      <c r="J27" s="366"/>
      <c r="K27" s="366"/>
      <c r="L27" s="366"/>
      <c r="M27" s="366"/>
      <c r="N27" s="366"/>
      <c r="O27" s="366"/>
      <c r="P27" s="366"/>
      <c r="Q27" s="367"/>
      <c r="R27" s="325"/>
      <c r="S27" s="325"/>
      <c r="T27" s="354"/>
      <c r="U27" s="355"/>
      <c r="V27" s="356"/>
      <c r="W27" s="353"/>
      <c r="X27" s="353"/>
      <c r="Y27" s="353"/>
      <c r="Z27" s="346" t="str">
        <f>IF(入力!P12="","",入力!P12)</f>
        <v>松戸市上本郷　15-1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5"/>
      <c r="AV27" s="325"/>
      <c r="AW27" s="325"/>
      <c r="AX27" s="349" t="str">
        <f>IF(入力!AK12="","",入力!AK12)</f>
        <v>365</v>
      </c>
      <c r="AY27" s="325"/>
      <c r="AZ27" s="325"/>
      <c r="BA27" s="325"/>
      <c r="BB27" s="19" t="s">
        <v>76</v>
      </c>
      <c r="BC27" s="325" t="str">
        <f>IF(入力!AP12="","",入力!AP12)</f>
        <v>0328</v>
      </c>
      <c r="BD27" s="325"/>
      <c r="BE27" s="325"/>
      <c r="BF27" s="345"/>
    </row>
    <row r="28" spans="3:58" ht="12" customHeight="1">
      <c r="C28" s="359" t="s">
        <v>71</v>
      </c>
      <c r="D28" s="360"/>
      <c r="E28" s="360"/>
      <c r="F28" s="360"/>
      <c r="G28" s="361"/>
      <c r="H28" s="364" t="str">
        <f>IF(入力!C15="","",入力!C15&amp;"　"&amp;入力!E15)</f>
        <v>キド　カズオ</v>
      </c>
      <c r="I28" s="329"/>
      <c r="J28" s="329"/>
      <c r="K28" s="329"/>
      <c r="L28" s="329"/>
      <c r="M28" s="329"/>
      <c r="N28" s="329"/>
      <c r="O28" s="329"/>
      <c r="P28" s="329"/>
      <c r="Q28" s="338"/>
      <c r="R28" s="330" t="s">
        <v>45</v>
      </c>
      <c r="S28" s="329"/>
      <c r="T28" s="339">
        <f>IF(入力!AT15="","",入力!AT15)</f>
        <v>52</v>
      </c>
      <c r="U28" s="340"/>
      <c r="V28" s="341"/>
      <c r="W28" s="330" t="s">
        <v>46</v>
      </c>
      <c r="X28" s="330"/>
      <c r="Y28" s="330"/>
      <c r="Z28" s="14" t="s">
        <v>72</v>
      </c>
      <c r="AA28" s="15"/>
      <c r="AB28" s="329" t="str">
        <f>IF(入力!R15="","",入力!R15)</f>
        <v>270</v>
      </c>
      <c r="AC28" s="329"/>
      <c r="AD28" s="329"/>
      <c r="AE28" s="329"/>
      <c r="AF28" s="16" t="s">
        <v>73</v>
      </c>
      <c r="AG28" s="329" t="str">
        <f>IF(入力!W15="","",入力!W15)</f>
        <v>2261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38"/>
      <c r="AU28" s="330" t="s">
        <v>47</v>
      </c>
      <c r="AV28" s="329"/>
      <c r="AW28" s="329"/>
      <c r="AX28" s="17" t="s">
        <v>74</v>
      </c>
      <c r="AY28" s="329" t="str">
        <f>IF(入力!AL15="","",入力!AL15)</f>
        <v>047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57" t="s">
        <v>49</v>
      </c>
      <c r="D29" s="331"/>
      <c r="E29" s="331"/>
      <c r="F29" s="331"/>
      <c r="G29" s="358"/>
      <c r="H29" s="350" t="str">
        <f>IF(入力!C16="","",入力!C16&amp;"　"&amp;入力!E16)</f>
        <v>木戸　一夫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31"/>
      <c r="S29" s="331"/>
      <c r="T29" s="342"/>
      <c r="U29" s="343"/>
      <c r="V29" s="344"/>
      <c r="W29" s="337"/>
      <c r="X29" s="337"/>
      <c r="Y29" s="337"/>
      <c r="Z29" s="332" t="str">
        <f>IF(入力!P16="","",入力!P16)</f>
        <v>千葉県松戸市常盤平3-29-24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387</v>
      </c>
      <c r="AY29" s="331"/>
      <c r="AZ29" s="331"/>
      <c r="BA29" s="331"/>
      <c r="BB29" s="73" t="s">
        <v>76</v>
      </c>
      <c r="BC29" s="331" t="str">
        <f>IF(入力!AP16="","",入力!AP16)</f>
        <v>9495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28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クロコウチ　ユウキ
黒河内　祐樹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上本郷小学校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513672832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159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ヤマシタ　チヒロ
山下　千広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北部小学校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513561132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160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ミズコシ　トウマ
水越　冬馬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6</v>
      </c>
      <c r="R38" s="298"/>
      <c r="S38" s="299"/>
      <c r="T38" s="303" t="str">
        <f>IF(入力!I29="","",入力!I29)</f>
        <v>上本郷小学校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513672842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153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ムラヤマ　ケイイチロウ
村山　慧一郎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上本郷小学校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514590854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143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オオコシ　コウキ
大越　洸希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4</v>
      </c>
      <c r="R42" s="298"/>
      <c r="S42" s="299"/>
      <c r="T42" s="303" t="str">
        <f>IF(入力!I33="","",入力!I33)</f>
        <v>和名ヶ谷小学校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513673045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135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ササキ　イチロ
佐々木　一路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5</v>
      </c>
      <c r="R44" s="298"/>
      <c r="S44" s="299"/>
      <c r="T44" s="303" t="str">
        <f>IF(入力!I35="","",入力!I35)</f>
        <v>稔台小学校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515657780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157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ギマ　コウキ
儀間　功樹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5</v>
      </c>
      <c r="R46" s="298"/>
      <c r="S46" s="299"/>
      <c r="T46" s="303" t="str">
        <f>IF(入力!I37="","",入力!I37)</f>
        <v>北部小学校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515657753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136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タナカ　コウタ
田中　晃太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6</v>
      </c>
      <c r="R48" s="298"/>
      <c r="S48" s="299"/>
      <c r="T48" s="303" t="str">
        <f>IF(入力!I39="","",入力!I39)</f>
        <v>相模台小学校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515084920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146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アオヤマ　リョウタ
青山　涼太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6</v>
      </c>
      <c r="R50" s="298"/>
      <c r="S50" s="299"/>
      <c r="T50" s="303" t="str">
        <f>IF(入力!I41="","",入力!I41)</f>
        <v>北部小学校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515915004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135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イシハラ　ハルト
石原　温人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6</v>
      </c>
      <c r="R52" s="298"/>
      <c r="S52" s="299"/>
      <c r="T52" s="303" t="str">
        <f>IF(入力!I43="","",入力!I43)</f>
        <v>上本郷第二小学校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516000995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144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イトウ　ケイタ
伊藤　馨太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6</v>
      </c>
      <c r="R54" s="298"/>
      <c r="S54" s="299"/>
      <c r="T54" s="303" t="str">
        <f>IF(入力!I45="","",入力!I45)</f>
        <v>相模台小学校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51914995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151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ニシハラ　リュウセイ
西原　隆晟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6</v>
      </c>
      <c r="R56" s="298"/>
      <c r="S56" s="299"/>
      <c r="T56" s="303" t="str">
        <f>IF(入力!I47="","",入力!I47)</f>
        <v>上本郷第二小学校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516001002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151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6" zoomScaleNormal="100" workbookViewId="0">
      <selection activeCell="C27" sqref="C27:F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松戸ミライズバレーボールクラブ</v>
      </c>
      <c r="D2" s="278"/>
      <c r="E2" s="278"/>
      <c r="F2" s="278"/>
      <c r="G2" s="278"/>
      <c r="H2" s="278"/>
      <c r="I2" s="278"/>
      <c r="J2" s="267" t="str">
        <f>IF(入力!J3="","",入力!J3)</f>
        <v>男子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433742540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木戸　一夫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508568040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400849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池田　敬一朗</v>
      </c>
      <c r="D9" s="269"/>
      <c r="E9" s="269"/>
      <c r="F9" s="269"/>
      <c r="G9" s="275">
        <f>IF(入力!G9="","",入力!G9)</f>
        <v>511691067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入江　勝光</v>
      </c>
      <c r="D11" s="269"/>
      <c r="E11" s="269"/>
      <c r="F11" s="269"/>
      <c r="G11" s="275">
        <f>IF(入力!G11="","",入力!G11)</f>
        <v>508579672</v>
      </c>
      <c r="H11" s="275"/>
      <c r="I11" s="275"/>
      <c r="J11" s="275" t="str">
        <f>IF(入力!J11="","",入力!J11)</f>
        <v/>
      </c>
      <c r="K11" s="275"/>
      <c r="L11" s="275"/>
      <c r="M11" s="275">
        <f>IF(入力!M11="","",入力!M11)</f>
        <v>342433</v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/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木戸　一夫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千葉県松戸市常盤平3-29-24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047-387-9495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090－5314－5547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黒河内　祐樹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上本郷小学校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513672832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山下　千広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北部小学校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513561132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水越　冬馬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上本郷小学校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513672842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村山　慧一郎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上本郷小学校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514590854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大越　洸希</v>
      </c>
      <c r="D33" s="269"/>
      <c r="E33" s="269"/>
      <c r="F33" s="269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和名ヶ谷小学校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513673045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佐々木　一路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稔台小学校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515657780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儀間　功樹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北部小学校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515657753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田中　晃太</v>
      </c>
      <c r="D39" s="269"/>
      <c r="E39" s="269"/>
      <c r="F39" s="269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相模台小学校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515084920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青山　涼太</v>
      </c>
      <c r="D41" s="269"/>
      <c r="E41" s="269"/>
      <c r="F41" s="269"/>
      <c r="G41" s="267">
        <f>IF(入力!G41="","",入力!G41)</f>
        <v>6</v>
      </c>
      <c r="H41" s="267" t="str">
        <f>IF(入力!H41="","",入力!H41)</f>
        <v/>
      </c>
      <c r="I41" s="267" t="str">
        <f>IF(入力!I41="","",入力!I41)</f>
        <v>北部小学校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515915004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石原　温人</v>
      </c>
      <c r="D43" s="269"/>
      <c r="E43" s="269"/>
      <c r="F43" s="269"/>
      <c r="G43" s="267">
        <f>IF(入力!G43="","",入力!G43)</f>
        <v>6</v>
      </c>
      <c r="H43" s="267" t="str">
        <f>IF(入力!H43="","",入力!H43)</f>
        <v/>
      </c>
      <c r="I43" s="267" t="str">
        <f>IF(入力!I43="","",入力!I43)</f>
        <v>上本郷第二小学校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516000995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伊藤　馨太</v>
      </c>
      <c r="D45" s="269"/>
      <c r="E45" s="269"/>
      <c r="F45" s="269"/>
      <c r="G45" s="267">
        <f>IF(入力!G45="","",入力!G45)</f>
        <v>6</v>
      </c>
      <c r="H45" s="267" t="str">
        <f>IF(入力!H45="","",入力!H45)</f>
        <v/>
      </c>
      <c r="I45" s="267" t="str">
        <f>IF(入力!I45="","",入力!I45)</f>
        <v>相模台小学校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51914995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西原　隆晟</v>
      </c>
      <c r="D47" s="269"/>
      <c r="E47" s="269"/>
      <c r="F47" s="269"/>
      <c r="G47" s="267">
        <f>IF(入力!G47="","",入力!G47)</f>
        <v>6</v>
      </c>
      <c r="H47" s="267" t="str">
        <f>IF(入力!H47="","",入力!H47)</f>
        <v/>
      </c>
      <c r="I47" s="267" t="str">
        <f>IF(入力!I47="","",入力!I47)</f>
        <v>上本郷第二小学校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516001002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秋元　大佑</v>
      </c>
      <c r="D49" s="269"/>
      <c r="E49" s="269"/>
      <c r="F49" s="269"/>
      <c r="G49" s="267">
        <f>IF(入力!G49="","",入力!G49)</f>
        <v>4</v>
      </c>
      <c r="H49" s="267" t="str">
        <f>IF(入力!H49="","",入力!H49)</f>
        <v/>
      </c>
      <c r="I49" s="267" t="str">
        <f>IF(入力!I49="","",入力!I49)</f>
        <v>南部小学校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515657771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深澤　直仁</v>
      </c>
      <c r="D51" s="269"/>
      <c r="E51" s="269"/>
      <c r="F51" s="269"/>
      <c r="G51" s="267">
        <f>IF(入力!G51="","",入力!G51)</f>
        <v>4</v>
      </c>
      <c r="H51" s="267" t="str">
        <f>IF(入力!H51="","",入力!H51)</f>
        <v/>
      </c>
      <c r="I51" s="267" t="str">
        <f>IF(入力!I51="","",入力!I51)</f>
        <v>八ヶ崎小学校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514692008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9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松戸ミライズバレーボールクラブ</v>
      </c>
      <c r="D2" s="278"/>
      <c r="E2" s="278"/>
      <c r="F2" s="278"/>
      <c r="G2" s="278"/>
      <c r="H2" s="278"/>
      <c r="I2" s="278"/>
      <c r="J2" s="267" t="str">
        <f>IF(入力!J3="","",入力!J3)</f>
        <v>男子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433742540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木戸　一夫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508568040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400849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池田　敬一朗</v>
      </c>
      <c r="D9" s="269"/>
      <c r="E9" s="269"/>
      <c r="F9" s="269"/>
      <c r="G9" s="275">
        <f>IF(入力!G9="","",入力!G9)</f>
        <v>511691067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入江　勝光</v>
      </c>
      <c r="D11" s="269"/>
      <c r="E11" s="269"/>
      <c r="F11" s="269"/>
      <c r="G11" s="275">
        <f>IF(入力!G11="","",入力!G11)</f>
        <v>508579672</v>
      </c>
      <c r="H11" s="275"/>
      <c r="I11" s="275"/>
      <c r="J11" s="275" t="str">
        <f>IF(入力!J11="","",入力!J11)</f>
        <v/>
      </c>
      <c r="K11" s="275"/>
      <c r="L11" s="275"/>
      <c r="M11" s="275">
        <f>IF(入力!M11="","",入力!M11)</f>
        <v>342433</v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/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木戸　一夫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千葉県松戸市常盤平3-29-24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047-387-9495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090－5314－5547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黒河内　祐樹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上本郷小学校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513672832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山下　千広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北部小学校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513561132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水越　冬馬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上本郷小学校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513672842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村山　慧一郎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上本郷小学校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514590854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大越　洸希</v>
      </c>
      <c r="D33" s="269"/>
      <c r="E33" s="269"/>
      <c r="F33" s="269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和名ヶ谷小学校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513673045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佐々木　一路</v>
      </c>
      <c r="D35" s="269"/>
      <c r="E35" s="269"/>
      <c r="F35" s="269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稔台小学校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515657780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儀間　功樹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北部小学校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515657753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田中　晃太</v>
      </c>
      <c r="D39" s="269"/>
      <c r="E39" s="269"/>
      <c r="F39" s="269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相模台小学校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515084920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青山　涼太</v>
      </c>
      <c r="D41" s="269"/>
      <c r="E41" s="269"/>
      <c r="F41" s="269"/>
      <c r="G41" s="267">
        <f>IF(入力!G41="","",入力!G41)</f>
        <v>6</v>
      </c>
      <c r="H41" s="267" t="str">
        <f>IF(入力!H41="","",入力!H41)</f>
        <v/>
      </c>
      <c r="I41" s="267" t="str">
        <f>IF(入力!I41="","",入力!I41)</f>
        <v>北部小学校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515915004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石原　温人</v>
      </c>
      <c r="D43" s="269"/>
      <c r="E43" s="269"/>
      <c r="F43" s="269"/>
      <c r="G43" s="267">
        <f>IF(入力!G43="","",入力!G43)</f>
        <v>6</v>
      </c>
      <c r="H43" s="267" t="str">
        <f>IF(入力!H43="","",入力!H43)</f>
        <v/>
      </c>
      <c r="I43" s="267" t="str">
        <f>IF(入力!I43="","",入力!I43)</f>
        <v>上本郷第二小学校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516000995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伊藤　馨太</v>
      </c>
      <c r="D45" s="269"/>
      <c r="E45" s="269"/>
      <c r="F45" s="269"/>
      <c r="G45" s="267">
        <f>IF(入力!G45="","",入力!G45)</f>
        <v>6</v>
      </c>
      <c r="H45" s="267" t="str">
        <f>IF(入力!H45="","",入力!H45)</f>
        <v/>
      </c>
      <c r="I45" s="267" t="str">
        <f>IF(入力!I45="","",入力!I45)</f>
        <v>相模台小学校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51914995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西原　隆晟</v>
      </c>
      <c r="D47" s="269"/>
      <c r="E47" s="269"/>
      <c r="F47" s="269"/>
      <c r="G47" s="267">
        <f>IF(入力!G47="","",入力!G47)</f>
        <v>6</v>
      </c>
      <c r="H47" s="267" t="str">
        <f>IF(入力!H47="","",入力!H47)</f>
        <v/>
      </c>
      <c r="I47" s="267" t="str">
        <f>IF(入力!I47="","",入力!I47)</f>
        <v>上本郷第二小学校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516001002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秋元　大佑</v>
      </c>
      <c r="D49" s="269"/>
      <c r="E49" s="269"/>
      <c r="F49" s="269"/>
      <c r="G49" s="267">
        <f>IF(入力!G49="","",入力!G49)</f>
        <v>4</v>
      </c>
      <c r="H49" s="267" t="str">
        <f>IF(入力!H49="","",入力!H49)</f>
        <v/>
      </c>
      <c r="I49" s="267" t="str">
        <f>IF(入力!I49="","",入力!I49)</f>
        <v>南部小学校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515657771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深澤　直仁</v>
      </c>
      <c r="D51" s="269"/>
      <c r="E51" s="269"/>
      <c r="F51" s="269"/>
      <c r="G51" s="267">
        <f>IF(入力!G51="","",入力!G51)</f>
        <v>4</v>
      </c>
      <c r="H51" s="267" t="str">
        <f>IF(入力!H51="","",入力!H51)</f>
        <v/>
      </c>
      <c r="I51" s="267" t="str">
        <f>IF(入力!I51="","",入力!I51)</f>
        <v>八ヶ崎小学校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514692008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Y33" sqref="Y33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男子</v>
      </c>
      <c r="I5" s="29">
        <f>入力!Y25</f>
        <v>17</v>
      </c>
      <c r="J5" s="447" t="str">
        <f>IF(入力!A55="","",入力!A55)</f>
        <v>松戸ミライズは、全員攻撃・全員守備をモットーに、キャプテン黒河内を中心とした拾って繋ぐバレーボールを目指すチームです。「簡単なボールほど丁寧に」を合言葉に、ファーストレシーブを意識しチーム一丸となって精一杯頑張ります！　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11003</v>
      </c>
      <c r="B7" s="33" t="str">
        <f>IF(入力!C3="","",入力!C3)</f>
        <v>松戸ミライズバレーボールクラブ</v>
      </c>
      <c r="C7" s="33" t="str">
        <f>IF(入力!C2="","",入力!C2)</f>
        <v/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新京成</v>
      </c>
      <c r="S7" s="33" t="str">
        <f>IF(入力!AE5="","",入力!AE5)</f>
        <v>上本郷</v>
      </c>
      <c r="T7" s="33"/>
      <c r="U7" s="33">
        <f>IF(入力!C4="","",入力!C4)</f>
        <v>433742540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木戸</v>
      </c>
      <c r="D16" s="33" t="str">
        <f>IF(入力!E8="","",入力!E8)</f>
        <v>一夫</v>
      </c>
      <c r="E16" s="33" t="str">
        <f>IF(入力!C7="","",入力!C7)</f>
        <v>キド</v>
      </c>
      <c r="F16" s="33" t="str">
        <f>IF(入力!E7="","",入力!E7)</f>
        <v>カズオ</v>
      </c>
      <c r="G16" s="33">
        <f>IF(入力!G7="","",入力!G7)</f>
        <v>508568040</v>
      </c>
      <c r="H16" s="33" t="str">
        <f>IF(入力!J7="","",入力!J7)</f>
        <v/>
      </c>
      <c r="I16" s="33">
        <f>IF(入力!M7="","",入力!M7)</f>
        <v>400849</v>
      </c>
      <c r="J16" s="33"/>
      <c r="K16" s="33"/>
      <c r="L16" s="33">
        <f>IF(入力!AT7="","",入力!AT7)</f>
        <v>52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2261</v>
      </c>
      <c r="T16" s="33" t="str">
        <f>IF(入力!P8="","",入力!P8)</f>
        <v>千葉県松戸市常盤平3-29-24</v>
      </c>
      <c r="U16" s="33" t="str">
        <f>IF(入力!AL7="","",入力!AL7)</f>
        <v>047</v>
      </c>
      <c r="V16" s="33" t="str">
        <f>IF(入力!AK8="","",入力!AK8)</f>
        <v>387</v>
      </c>
      <c r="W16" s="33" t="str">
        <f>IF(入力!AP8="","",入力!AP8)</f>
        <v>9495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池田</v>
      </c>
      <c r="D17" s="33" t="str">
        <f>IF(入力!E10="","",入力!E10)</f>
        <v>敬一朗</v>
      </c>
      <c r="E17" s="33" t="str">
        <f>IF(入力!C9="","",入力!C9)</f>
        <v>イケダ</v>
      </c>
      <c r="F17" s="33" t="str">
        <f>IF(入力!E9="","",入力!E9)</f>
        <v>ケイイチロウ</v>
      </c>
      <c r="G17" s="33">
        <f>IF(入力!G9="","",入力!G9)</f>
        <v>511691067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271</v>
      </c>
      <c r="S17" s="33" t="str">
        <f>IF(入力!W9="","",入力!W9)</f>
        <v>0064</v>
      </c>
      <c r="T17" s="33" t="str">
        <f>IF(入力!P10="","",入力!P10)</f>
        <v>千葉県松戸市上本郷4374-2</v>
      </c>
      <c r="U17" s="33" t="str">
        <f>IF(入力!AL9="","",入力!AL9)</f>
        <v>047</v>
      </c>
      <c r="V17" s="33" t="str">
        <f>IF(入力!AK10="","",入力!AK10)</f>
        <v>331</v>
      </c>
      <c r="W17" s="33" t="str">
        <f>IF(入力!AP10="","",入力!AP10)</f>
        <v>6212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入江</v>
      </c>
      <c r="D20" s="33" t="str">
        <f>IF(入力!E12="","",入力!E12)</f>
        <v>勝光</v>
      </c>
      <c r="E20" s="33" t="str">
        <f>IF(入力!C11="","",入力!C11)</f>
        <v>イリエ</v>
      </c>
      <c r="F20" s="33" t="str">
        <f>IF(入力!E11="","",入力!E11)</f>
        <v>マサミツ</v>
      </c>
      <c r="G20" s="33">
        <f>IF(入力!G11="","",入力!G11)</f>
        <v>508579672</v>
      </c>
      <c r="H20" s="33" t="str">
        <f>IF(入力!J11="","",入力!J11)</f>
        <v/>
      </c>
      <c r="I20" s="33">
        <f>IF(入力!M11="","",入力!M11)</f>
        <v>342433</v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271</v>
      </c>
      <c r="S20" s="33" t="str">
        <f>IF(入力!W11="","",入力!W11)</f>
        <v>0064</v>
      </c>
      <c r="T20" s="33" t="str">
        <f>IF(入力!P12="","",入力!P12)</f>
        <v>松戸市上本郷　15-1</v>
      </c>
      <c r="U20" s="33" t="str">
        <f>IF(入力!AL11="","",入力!AL11)</f>
        <v>047</v>
      </c>
      <c r="V20" s="33" t="str">
        <f>IF(入力!AK12="","",入力!AK12)</f>
        <v>365</v>
      </c>
      <c r="W20" s="33" t="str">
        <f>IF(入力!AP12="","",入力!AP12)</f>
        <v>0328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木戸</v>
      </c>
      <c r="D22" s="33" t="str">
        <f>IF(入力!E16="","",入力!E16)</f>
        <v>一夫</v>
      </c>
      <c r="E22" s="33" t="str">
        <f>IF(入力!C15="","",入力!C15)</f>
        <v>キド</v>
      </c>
      <c r="F22" s="33" t="str">
        <f>IF(入力!E15="","",入力!E15)</f>
        <v>カズオ</v>
      </c>
      <c r="G22" s="33"/>
      <c r="H22" s="33"/>
      <c r="I22" s="33"/>
      <c r="J22" s="33"/>
      <c r="K22" s="33"/>
      <c r="L22" s="33">
        <f>IF(入力!AT15="","",入力!AT15)</f>
        <v>52</v>
      </c>
      <c r="M22" s="33"/>
      <c r="N22" s="33" t="str">
        <f>IF(入力!C21="","",入力!C21)</f>
        <v>090</v>
      </c>
      <c r="O22" s="33">
        <f>IF(入力!E21="","",入力!E21)</f>
        <v>5314</v>
      </c>
      <c r="P22" s="33">
        <f>IF(入力!G21="","",入力!G21)</f>
        <v>5547</v>
      </c>
      <c r="Q22" s="33"/>
      <c r="R22" s="33" t="str">
        <f>IF(入力!R15="","",入力!R15)</f>
        <v>270</v>
      </c>
      <c r="S22" s="33" t="str">
        <f>IF(入力!W15="","",入力!W15)</f>
        <v>2261</v>
      </c>
      <c r="T22" s="33" t="str">
        <f>IF(入力!P16="","",入力!P16)</f>
        <v>千葉県松戸市常盤平3-29-24</v>
      </c>
      <c r="U22" s="33" t="str">
        <f>IF(入力!AL15="","",入力!AL15)</f>
        <v>047</v>
      </c>
      <c r="V22" s="33" t="str">
        <f>IF(入力!AK16="","",入力!AK16)</f>
        <v>387</v>
      </c>
      <c r="W22" s="33" t="str">
        <f>IF(入力!AP16="","",入力!AP16)</f>
        <v>9495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黒河内</v>
      </c>
      <c r="D24" s="75" t="str">
        <f>VLOOKUP($B$51,$A$53:$F$352,4)</f>
        <v>祐樹</v>
      </c>
      <c r="E24" s="75" t="str">
        <f>VLOOKUP($B$51,$A$53:$F$352,5)</f>
        <v>クロコウチ</v>
      </c>
      <c r="F24" s="75" t="str">
        <f>VLOOKUP($B$51,$A$53:$F$352,6)</f>
        <v>ユウキ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黒河内</v>
      </c>
      <c r="D53" s="33" t="str">
        <f>IF(入力!E26="","",入力!E26)</f>
        <v>祐樹</v>
      </c>
      <c r="E53" s="33" t="str">
        <f>IF(入力!C25="","",入力!C25)</f>
        <v>クロコウチ</v>
      </c>
      <c r="F53" s="33" t="str">
        <f>IF(入力!E25="","",入力!E25)</f>
        <v>ユウキ</v>
      </c>
      <c r="G53" s="33">
        <f>IF(入力!M25="","",入力!M25)</f>
        <v>513672832</v>
      </c>
      <c r="H53" s="33" t="str">
        <f>IF(入力!I25="","",入力!I25)</f>
        <v>上本郷小学校</v>
      </c>
      <c r="I53" s="33">
        <f>IF(入力!G25="","",入力!G25)</f>
        <v>6</v>
      </c>
      <c r="J53" s="33">
        <f>IF(入力!P25="","",入力!P25)</f>
        <v>159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山下</v>
      </c>
      <c r="D54" s="33" t="str">
        <f>IF(入力!E28="","",入力!E28)</f>
        <v>千広</v>
      </c>
      <c r="E54" s="33" t="str">
        <f>IF(入力!C27="","",入力!C27)</f>
        <v>ヤマシタ</v>
      </c>
      <c r="F54" s="33" t="str">
        <f>IF(入力!E27="","",入力!E27)</f>
        <v>チヒロ</v>
      </c>
      <c r="G54" s="33">
        <f>IF(入力!M27="","",入力!M27)</f>
        <v>513561132</v>
      </c>
      <c r="H54" s="33" t="str">
        <f>IF(入力!I27="","",入力!I27)</f>
        <v>北部小学校</v>
      </c>
      <c r="I54" s="33">
        <f>IF(入力!G27="","",入力!G27)</f>
        <v>6</v>
      </c>
      <c r="J54" s="33">
        <f>IF(入力!P27="","",入力!P27)</f>
        <v>160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水越</v>
      </c>
      <c r="D55" s="33" t="str">
        <f>IF(入力!E30="","",入力!E30)</f>
        <v>冬馬</v>
      </c>
      <c r="E55" s="33" t="str">
        <f>IF(入力!C29="","",入力!C29)</f>
        <v>ミズコシ</v>
      </c>
      <c r="F55" s="33" t="str">
        <f>IF(入力!E29="","",入力!E29)</f>
        <v>トウマ</v>
      </c>
      <c r="G55" s="33">
        <f>IF(入力!M29="","",入力!M29)</f>
        <v>513672842</v>
      </c>
      <c r="H55" s="33" t="str">
        <f>IF(入力!I29="","",入力!I29)</f>
        <v>上本郷小学校</v>
      </c>
      <c r="I55" s="33">
        <f>IF(入力!G29="","",入力!G29)</f>
        <v>6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村山</v>
      </c>
      <c r="D56" s="33" t="str">
        <f>IF(入力!E32="","",入力!E32)</f>
        <v>慧一郎</v>
      </c>
      <c r="E56" s="33" t="str">
        <f>IF(入力!C31="","",入力!C31)</f>
        <v>ムラヤマ</v>
      </c>
      <c r="F56" s="33" t="str">
        <f>IF(入力!E31="","",入力!E31)</f>
        <v>ケイイチロウ</v>
      </c>
      <c r="G56" s="33">
        <f>IF(入力!M31="","",入力!M31)</f>
        <v>514590854</v>
      </c>
      <c r="H56" s="33" t="str">
        <f>IF(入力!I31="","",入力!I31)</f>
        <v>上本郷小学校</v>
      </c>
      <c r="I56" s="33">
        <f>IF(入力!G31="","",入力!G31)</f>
        <v>6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大越</v>
      </c>
      <c r="D57" s="33" t="str">
        <f>IF(入力!E34="","",入力!E34)</f>
        <v>洸希</v>
      </c>
      <c r="E57" s="33" t="str">
        <f>IF(入力!C33="","",入力!C33)</f>
        <v>オオコシ</v>
      </c>
      <c r="F57" s="33" t="str">
        <f>IF(入力!E33="","",入力!E33)</f>
        <v>コウキ</v>
      </c>
      <c r="G57" s="33">
        <f>IF(入力!M33="","",入力!M33)</f>
        <v>513673045</v>
      </c>
      <c r="H57" s="33" t="str">
        <f>IF(入力!I33="","",入力!I33)</f>
        <v>和名ヶ谷小学校</v>
      </c>
      <c r="I57" s="33">
        <f>IF(入力!G33="","",入力!G33)</f>
        <v>4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佐々木</v>
      </c>
      <c r="D58" s="33" t="str">
        <f>IF(入力!E36="","",入力!E36)</f>
        <v>一路</v>
      </c>
      <c r="E58" s="33" t="str">
        <f>IF(入力!C35="","",入力!C35)</f>
        <v>ササキ</v>
      </c>
      <c r="F58" s="33" t="str">
        <f>IF(入力!E35="","",入力!E35)</f>
        <v>イチロ</v>
      </c>
      <c r="G58" s="33">
        <f>IF(入力!M35="","",入力!M35)</f>
        <v>515657780</v>
      </c>
      <c r="H58" s="33" t="str">
        <f>IF(入力!I35="","",入力!I35)</f>
        <v>稔台小学校</v>
      </c>
      <c r="I58" s="33">
        <f>IF(入力!G35="","",入力!G35)</f>
        <v>5</v>
      </c>
      <c r="J58" s="33">
        <f>IF(入力!P35="","",入力!P35)</f>
        <v>157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儀間</v>
      </c>
      <c r="D59" s="33" t="str">
        <f>IF(入力!E38="","",入力!E38)</f>
        <v>功樹</v>
      </c>
      <c r="E59" s="33" t="str">
        <f>IF(入力!C37="","",入力!C37)</f>
        <v>ギマ</v>
      </c>
      <c r="F59" s="33" t="str">
        <f>IF(入力!E37="","",入力!E37)</f>
        <v>コウキ</v>
      </c>
      <c r="G59" s="33">
        <f>IF(入力!M37="","",入力!M37)</f>
        <v>515657753</v>
      </c>
      <c r="H59" s="33" t="str">
        <f>IF(入力!I37="","",入力!I37)</f>
        <v>北部小学校</v>
      </c>
      <c r="I59" s="33">
        <f>IF(入力!G37="","",入力!G37)</f>
        <v>5</v>
      </c>
      <c r="J59" s="33">
        <f>IF(入力!P37="","",入力!P37)</f>
        <v>136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田中</v>
      </c>
      <c r="D60" s="33" t="str">
        <f>IF(入力!E40="","",入力!E40)</f>
        <v>晃太</v>
      </c>
      <c r="E60" s="33" t="str">
        <f>IF(入力!C39="","",入力!C39)</f>
        <v>タナカ</v>
      </c>
      <c r="F60" s="33" t="str">
        <f>IF(入力!E39="","",入力!E39)</f>
        <v>コウタ</v>
      </c>
      <c r="G60" s="33">
        <f>IF(入力!M39="","",入力!M39)</f>
        <v>515084920</v>
      </c>
      <c r="H60" s="33" t="str">
        <f>IF(入力!I39="","",入力!I39)</f>
        <v>相模台小学校</v>
      </c>
      <c r="I60" s="33">
        <f>IF(入力!G39="","",入力!G39)</f>
        <v>6</v>
      </c>
      <c r="J60" s="33">
        <f>IF(入力!P39="","",入力!P39)</f>
        <v>146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青山</v>
      </c>
      <c r="D61" s="33" t="str">
        <f>IF(入力!E42="","",入力!E42)</f>
        <v>涼太</v>
      </c>
      <c r="E61" s="33" t="str">
        <f>IF(入力!C41="","",入力!C41)</f>
        <v>アオヤマ</v>
      </c>
      <c r="F61" s="33" t="str">
        <f>IF(入力!E41="","",入力!E41)</f>
        <v>リョウタ</v>
      </c>
      <c r="G61" s="33">
        <f>IF(入力!M41="","",入力!M41)</f>
        <v>515915004</v>
      </c>
      <c r="H61" s="33" t="str">
        <f>IF(入力!I41="","",入力!I41)</f>
        <v>北部小学校</v>
      </c>
      <c r="I61" s="33">
        <f>IF(入力!G41="","",入力!G41)</f>
        <v>6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石原</v>
      </c>
      <c r="D62" s="33" t="str">
        <f>IF(入力!E44="","",入力!E44)</f>
        <v>温人</v>
      </c>
      <c r="E62" s="33" t="str">
        <f>IF(入力!C43="","",入力!C43)</f>
        <v>イシハラ</v>
      </c>
      <c r="F62" s="33" t="str">
        <f>IF(入力!E43="","",入力!E43)</f>
        <v>ハルト</v>
      </c>
      <c r="G62" s="33">
        <f>IF(入力!M43="","",入力!M43)</f>
        <v>516000995</v>
      </c>
      <c r="H62" s="33" t="str">
        <f>IF(入力!I43="","",入力!I43)</f>
        <v>上本郷第二小学校</v>
      </c>
      <c r="I62" s="33">
        <f>IF(入力!G43="","",入力!G43)</f>
        <v>6</v>
      </c>
      <c r="J62" s="33">
        <f>IF(入力!P43="","",入力!P43)</f>
        <v>144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伊藤</v>
      </c>
      <c r="D63" s="33" t="str">
        <f>IF(入力!E46="","",入力!E46)</f>
        <v>馨太</v>
      </c>
      <c r="E63" s="33" t="str">
        <f>IF(入力!C45="","",入力!C45)</f>
        <v>イトウ</v>
      </c>
      <c r="F63" s="33" t="str">
        <f>IF(入力!E45="","",入力!E45)</f>
        <v>ケイタ</v>
      </c>
      <c r="G63" s="33">
        <f>IF(入力!M45="","",入力!M45)</f>
        <v>51914995</v>
      </c>
      <c r="H63" s="33" t="str">
        <f>IF(入力!I45="","",入力!I45)</f>
        <v>相模台小学校</v>
      </c>
      <c r="I63" s="33">
        <f>IF(入力!G45="","",入力!G45)</f>
        <v>6</v>
      </c>
      <c r="J63" s="33">
        <f>IF(入力!P45="","",入力!P45)</f>
        <v>151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西原</v>
      </c>
      <c r="D64" s="33" t="str">
        <f>IF(入力!E48="","",入力!E48)</f>
        <v>隆晟</v>
      </c>
      <c r="E64" s="33" t="str">
        <f>IF(入力!C47="","",入力!C47)</f>
        <v>ニシハラ</v>
      </c>
      <c r="F64" s="33" t="str">
        <f>IF(入力!E47="","",入力!E47)</f>
        <v>リュウセイ</v>
      </c>
      <c r="G64" s="33">
        <f>IF(入力!M47="","",入力!M47)</f>
        <v>516001002</v>
      </c>
      <c r="H64" s="33" t="str">
        <f>IF(入力!I47="","",入力!I47)</f>
        <v>上本郷第二小学校</v>
      </c>
      <c r="I64" s="33">
        <f>IF(入力!G47="","",入力!G47)</f>
        <v>6</v>
      </c>
      <c r="J64" s="33">
        <f>IF(入力!P47="","",入力!P47)</f>
        <v>151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秋元</v>
      </c>
      <c r="D65" s="33" t="str">
        <f>IF(入力!E50="","",入力!E50)</f>
        <v>大佑</v>
      </c>
      <c r="E65" s="33" t="str">
        <f>IF(入力!C49="","",入力!C49)</f>
        <v>アキモト</v>
      </c>
      <c r="F65" s="33" t="str">
        <f>IF(入力!E49="","",入力!E49)</f>
        <v>ダイスケ</v>
      </c>
      <c r="G65" s="33">
        <f>IF(入力!M49="","",入力!M49)</f>
        <v>515657771</v>
      </c>
      <c r="H65" s="33" t="str">
        <f>IF(入力!I49="","",入力!I49)</f>
        <v>南部小学校</v>
      </c>
      <c r="I65" s="33">
        <f>IF(入力!G49="","",入力!G49)</f>
        <v>4</v>
      </c>
      <c r="J65" s="33">
        <f>IF(入力!P49="","",入力!P49)</f>
        <v>133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深澤</v>
      </c>
      <c r="D66" s="33" t="str">
        <f>IF(入力!E52="","",入力!E52)</f>
        <v>直仁</v>
      </c>
      <c r="E66" s="33" t="str">
        <f>IF(入力!C51="","",入力!C51)</f>
        <v>フカザワ</v>
      </c>
      <c r="F66" s="33" t="str">
        <f>IF(入力!E51="","",入力!E51)</f>
        <v>ナオト</v>
      </c>
      <c r="G66" s="33">
        <f>IF(入力!M51="","",入力!M51)</f>
        <v>514692008</v>
      </c>
      <c r="H66" s="33" t="str">
        <f>IF(入力!I51="","",入力!I51)</f>
        <v>八ヶ崎小学校</v>
      </c>
      <c r="I66" s="33">
        <f>IF(入力!G51="","",入力!G51)</f>
        <v>4</v>
      </c>
      <c r="J66" s="33">
        <f>IF(入力!P51="","",入力!P51)</f>
        <v>133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木戸　一夫</cp:lastModifiedBy>
  <cp:lastPrinted>2017-09-19T06:08:46Z</cp:lastPrinted>
  <dcterms:created xsi:type="dcterms:W3CDTF">2014-04-05T09:56:00Z</dcterms:created>
  <dcterms:modified xsi:type="dcterms:W3CDTF">2017-09-25T23:59:51Z</dcterms:modified>
</cp:coreProperties>
</file>