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A9885765-E231-4D50-B91F-1B85B669313A}" xr6:coauthVersionLast="32" xr6:coauthVersionMax="32" xr10:uidLastSave="{00000000-0000-0000-0000-000000000000}"/>
  <workbookProtection lockStructure="1"/>
  <bookViews>
    <workbookView xWindow="0" yWindow="0" windowWidth="23040" windowHeight="89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<sst xmlns="http://schemas.openxmlformats.org/spreadsheetml/2006/main" count="428" uniqueCount="288">
  <si>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</si>
  <si>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</si>
  <si>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</si>
  <si>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</si>
  <si>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</si>
  <si>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</si>
  <si>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</si>
  <si>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</si>
  <si>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</si>
  <si>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</si>
  <si>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</si>
  <si>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</si>
  <si>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</si>
  <si>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</si>
  <si>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</si>
  <si>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</si>
  <si>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</si>
  <si>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</si>
  <si>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</si>
  <si>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</si>
  <si>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</si>
  <si>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</si>
  <si>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</si>
  <si>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</si>
  <si>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</si>
  <si>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</si>
  <si>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</si>
  <si>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</si>
  <si>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</si>
  <si>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</si>
  <si>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</si>
  <si>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</si>
  <si>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</si>
  <si>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</si>
  <si>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</si>
  <si>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</si>
  <si>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</si>
  <si>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</si>
  <si>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</si>
  <si>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</si>
  <si>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</si>
  <si>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</si>
  <si>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</si>
  <si>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</si>
  <si>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</si>
  <si>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</si>
  <si>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</si>
  <si>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</si>
  <si>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</si>
  <si>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</si>
  <si>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</si>
  <si>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</si>
  <si>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</si>
  <si>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</si>
  <si>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</si>
  <si>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</si>
  <si>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</si>
  <si>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</si>
  <si>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</si>
  <si>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</si>
  <si>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</si>
  <si>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</si>
  <si>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</si>
  <si>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</si>
  <si>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</si>
  <si>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</si>
  <si>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</si>
  <si>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</si>
  <si>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</si>
  <si>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</si>
  <si>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</si>
  <si>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</si>
  <si>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</si>
  <si>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</si>
  <si>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</si>
  <si>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</si>
  <si>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</si>
  <si>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</si>
  <si>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</si>
  <si>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</si>
  <si>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</si>
  <si>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</si>
  <si>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</si>
  <si>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</si>
  <si>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</si>
  <si>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</si>
  <si>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</si>
  <si>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</si>
  <si>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</si>
  <si>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</si>
  <si>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</si>
  <si>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</si>
  <si>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</si>
  <si>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</si>
  <si>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</si>
  <si>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</si>
  <si>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</si>
  <si>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</si>
  <si>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</si>
  <si>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</si>
  <si>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</si>
  <si>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</si>
  <si>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</si>
  <si>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</si>
  <si>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</si>
  <si>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</si>
  <si>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</si>
  <si>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</si>
  <si>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</si>
  <si>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</si>
  <si>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</si>
  <si>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</si>
  <si>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</si>
  <si>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</si>
  <si>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</si>
  <si>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</si>
  <si>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</si>
  <si>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</si>
  <si>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</si>
  <si>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</si>
  <si>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</si>
  <si>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</si>
  <si>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</si>
  <si>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</si>
  <si>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</si>
  <si>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</si>
  <si>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</si>
  <si>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</si>
  <si>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</si>
  <si>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</si>
  <si>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</si>
  <si>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</si>
  <si>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</si>
  <si>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</si>
  <si>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</si>
  <si>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</si>
  <si>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</si>
  <si>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</si>
  <si>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</si>
  <si>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</si>
  <si>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</si>
  <si>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</si>
  <si>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</si>
  <si>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</si>
  <si>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</si>
  <si>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</si>
  <si>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</si>
  <si>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</si>
  <si>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</si>
  <si>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</si>
  <si>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</si>
  <si>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</si>
  <si>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</si>
  <si>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</si>
  <si>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</si>
  <si>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</si>
  <si>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</si>
  <si>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</si>
  <si>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</si>
  <si>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</si>
  <si>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</si>
  <si>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</si>
  <si>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</si>
  <si>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</si>
  <si>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</si>
  <si>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</si>
  <si>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</si>
  <si>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</si>
  <si>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</si>
  <si>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</si>
  <si>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</si>
  <si>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</si>
  <si>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</si>
  <si>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</si>
  <si>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</si>
  <si>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</si>
  <si>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</si>
  <si>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</si>
  <si>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</si>
  <si>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</si>
  <si>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</si>
  <si>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</si>
  <si>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</si>
  <si>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</si>
  <si>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</si>
  <si>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</si>
  <si>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</si>
  <si>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</si>
  <si>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</si>
  <si>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</si>
  <si>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</si>
  <si>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</si>
  <si>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</si>
  <si>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</si>
  <si>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</si>
  <si>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</si>
  <si>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</si>
  <si>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</si>
  <si>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</si>
  <si>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</si>
  <si>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</si>
  <si>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</si>
  <si>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</si>
  <si>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東武野田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</si>
  <si>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</si>
  <si>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</si>
  <si>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</si>
  <si>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</si>
  <si>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</si>
  <si>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</si>
  <si>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</si>
  <si>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</si>
  <si>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</si>
  <si>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クワタ</t>
    <phoneticPr fontId="2"/>
  </si>
  <si>
    <t>エイジ</t>
    <phoneticPr fontId="2"/>
  </si>
  <si>
    <t>桑田</t>
    <rPh sb="0" eb="2">
      <t>クワタ</t>
    </rPh>
    <phoneticPr fontId="2"/>
  </si>
  <si>
    <t>英治</t>
    <rPh sb="0" eb="2">
      <t>エイジ</t>
    </rPh>
    <phoneticPr fontId="2"/>
  </si>
  <si>
    <t>273</t>
    <phoneticPr fontId="2"/>
  </si>
  <si>
    <t>0048</t>
    <phoneticPr fontId="2"/>
  </si>
  <si>
    <t>船橋市丸山2-27-19</t>
    <rPh sb="0" eb="3">
      <t>フナバシシ</t>
    </rPh>
    <rPh sb="3" eb="5">
      <t>マルヤマ</t>
    </rPh>
    <phoneticPr fontId="2"/>
  </si>
  <si>
    <t>船橋市丸山3-59-7</t>
    <rPh sb="0" eb="3">
      <t>フナバシシ</t>
    </rPh>
    <rPh sb="3" eb="5">
      <t>マルヤマ</t>
    </rPh>
    <phoneticPr fontId="2"/>
  </si>
  <si>
    <t>272</t>
    <phoneticPr fontId="2"/>
  </si>
  <si>
    <t>0811</t>
    <phoneticPr fontId="2"/>
  </si>
  <si>
    <t>市川市北方町4-1705-16</t>
    <rPh sb="0" eb="3">
      <t>イチカワシ</t>
    </rPh>
    <rPh sb="3" eb="5">
      <t>キタカタ</t>
    </rPh>
    <rPh sb="5" eb="6">
      <t>マチ</t>
    </rPh>
    <phoneticPr fontId="2"/>
  </si>
  <si>
    <t>047</t>
    <phoneticPr fontId="2"/>
  </si>
  <si>
    <t>439</t>
    <phoneticPr fontId="2"/>
  </si>
  <si>
    <t>0977</t>
    <phoneticPr fontId="2"/>
  </si>
  <si>
    <t>1654</t>
    <phoneticPr fontId="2"/>
  </si>
  <si>
    <t>718</t>
    <phoneticPr fontId="2"/>
  </si>
  <si>
    <t>8816</t>
    <phoneticPr fontId="2"/>
  </si>
  <si>
    <t>①</t>
    <phoneticPr fontId="2"/>
  </si>
  <si>
    <t>サクライ</t>
    <phoneticPr fontId="2"/>
  </si>
  <si>
    <t>マコト</t>
    <phoneticPr fontId="2"/>
  </si>
  <si>
    <t>櫻井</t>
    <rPh sb="0" eb="2">
      <t>サクライ</t>
    </rPh>
    <phoneticPr fontId="2"/>
  </si>
  <si>
    <t>信人</t>
    <rPh sb="0" eb="1">
      <t>シン</t>
    </rPh>
    <rPh sb="1" eb="2">
      <t>ヒト</t>
    </rPh>
    <phoneticPr fontId="2"/>
  </si>
  <si>
    <t>英雄</t>
    <rPh sb="0" eb="2">
      <t>ヒデオ</t>
    </rPh>
    <phoneticPr fontId="2"/>
  </si>
  <si>
    <t>ウエクサ</t>
    <phoneticPr fontId="2"/>
  </si>
  <si>
    <t>ミツキ</t>
    <phoneticPr fontId="2"/>
  </si>
  <si>
    <t>植草</t>
    <rPh sb="0" eb="2">
      <t>ウエクサ</t>
    </rPh>
    <phoneticPr fontId="2"/>
  </si>
  <si>
    <t>光稀</t>
    <rPh sb="0" eb="2">
      <t>ミツキ</t>
    </rPh>
    <phoneticPr fontId="2"/>
  </si>
  <si>
    <t>サワグチ</t>
    <phoneticPr fontId="2"/>
  </si>
  <si>
    <t>カイト</t>
    <phoneticPr fontId="2"/>
  </si>
  <si>
    <t>澤口</t>
    <rPh sb="0" eb="2">
      <t>サワグチ</t>
    </rPh>
    <phoneticPr fontId="2"/>
  </si>
  <si>
    <t>魁仁</t>
    <rPh sb="0" eb="1">
      <t>カイ</t>
    </rPh>
    <rPh sb="1" eb="2">
      <t>ジン</t>
    </rPh>
    <phoneticPr fontId="2"/>
  </si>
  <si>
    <t>ワタナベ</t>
    <phoneticPr fontId="2"/>
  </si>
  <si>
    <t>リュウセイ</t>
    <phoneticPr fontId="2"/>
  </si>
  <si>
    <t>渡邉</t>
    <rPh sb="0" eb="2">
      <t>ワタナベ</t>
    </rPh>
    <phoneticPr fontId="2"/>
  </si>
  <si>
    <t>龍聖</t>
    <rPh sb="0" eb="2">
      <t>リュウセイ</t>
    </rPh>
    <phoneticPr fontId="2"/>
  </si>
  <si>
    <t>勝又</t>
    <rPh sb="0" eb="2">
      <t>カツマタ</t>
    </rPh>
    <phoneticPr fontId="2"/>
  </si>
  <si>
    <t>勝吾</t>
    <rPh sb="0" eb="2">
      <t>ショウゴ</t>
    </rPh>
    <phoneticPr fontId="2"/>
  </si>
  <si>
    <t>ショウゴ</t>
    <phoneticPr fontId="2"/>
  </si>
  <si>
    <t>カツマタ</t>
    <phoneticPr fontId="2"/>
  </si>
  <si>
    <t>アサイ</t>
    <phoneticPr fontId="2"/>
  </si>
  <si>
    <t>ツカサ</t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</si>
  <si>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</si>
  <si>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</si>
  <si>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タナカ</t>
    <phoneticPr fontId="2"/>
  </si>
  <si>
    <t>イマ</t>
    <phoneticPr fontId="2"/>
  </si>
  <si>
    <t>田中</t>
    <rPh sb="0" eb="2">
      <t>タナカ</t>
    </rPh>
    <phoneticPr fontId="2"/>
  </si>
  <si>
    <t>衣優</t>
    <rPh sb="0" eb="1">
      <t>イ</t>
    </rPh>
    <rPh sb="1" eb="2">
      <t>ユウ</t>
    </rPh>
    <phoneticPr fontId="2"/>
  </si>
  <si>
    <t>スエヒロ</t>
    <phoneticPr fontId="2"/>
  </si>
  <si>
    <t>アキナリ</t>
    <phoneticPr fontId="2"/>
  </si>
  <si>
    <t>末弘</t>
    <rPh sb="0" eb="2">
      <t>スエヒロ</t>
    </rPh>
    <phoneticPr fontId="2"/>
  </si>
  <si>
    <t>昭成</t>
    <rPh sb="0" eb="2">
      <t>アキナリ</t>
    </rPh>
    <phoneticPr fontId="2"/>
  </si>
  <si>
    <t>シンバシ</t>
    <phoneticPr fontId="2"/>
  </si>
  <si>
    <t>ワタル</t>
    <phoneticPr fontId="2"/>
  </si>
  <si>
    <t>新橋</t>
    <rPh sb="0" eb="2">
      <t>シンバシ</t>
    </rPh>
    <phoneticPr fontId="2"/>
  </si>
  <si>
    <t>世渉</t>
    <rPh sb="0" eb="1">
      <t>ヨ</t>
    </rPh>
    <rPh sb="1" eb="2">
      <t>ワタル</t>
    </rPh>
    <phoneticPr fontId="2"/>
  </si>
  <si>
    <t>ヒラカタ</t>
    <phoneticPr fontId="2"/>
  </si>
  <si>
    <t>タイガ</t>
    <phoneticPr fontId="2"/>
  </si>
  <si>
    <t>平方</t>
    <rPh sb="0" eb="2">
      <t>ヒラカタ</t>
    </rPh>
    <phoneticPr fontId="2"/>
  </si>
  <si>
    <t>大翔</t>
    <rPh sb="0" eb="1">
      <t>ダイ</t>
    </rPh>
    <rPh sb="1" eb="2">
      <t>ショウ</t>
    </rPh>
    <phoneticPr fontId="2"/>
  </si>
  <si>
    <t>カツマタ</t>
    <phoneticPr fontId="2"/>
  </si>
  <si>
    <t>レイン</t>
    <phoneticPr fontId="2"/>
  </si>
  <si>
    <t>勝又</t>
    <rPh sb="0" eb="2">
      <t>カツマタ</t>
    </rPh>
    <phoneticPr fontId="2"/>
  </si>
  <si>
    <t>玲音</t>
    <rPh sb="0" eb="1">
      <t>レイ</t>
    </rPh>
    <rPh sb="1" eb="2">
      <t>オト</t>
    </rPh>
    <phoneticPr fontId="2"/>
  </si>
  <si>
    <t>我孫子市第一小学校</t>
    <rPh sb="0" eb="3">
      <t>アビコ</t>
    </rPh>
    <rPh sb="3" eb="4">
      <t>シ</t>
    </rPh>
    <rPh sb="4" eb="6">
      <t>ダイイチ</t>
    </rPh>
    <rPh sb="6" eb="9">
      <t>ショウガッコウ</t>
    </rPh>
    <phoneticPr fontId="2"/>
  </si>
  <si>
    <t>市川市宮久保小学校</t>
    <rPh sb="0" eb="3">
      <t>イチカワシ</t>
    </rPh>
    <rPh sb="3" eb="6">
      <t>ミヤクボ</t>
    </rPh>
    <rPh sb="6" eb="9">
      <t>ショウガッコウ</t>
    </rPh>
    <phoneticPr fontId="2"/>
  </si>
  <si>
    <t>船橋市塚田小学校</t>
    <rPh sb="0" eb="3">
      <t>フナバシシ</t>
    </rPh>
    <rPh sb="3" eb="8">
      <t>ツカダショウガッコウ</t>
    </rPh>
    <phoneticPr fontId="2"/>
  </si>
  <si>
    <t>船橋市八栄小学校</t>
    <rPh sb="0" eb="3">
      <t>フナバシシ</t>
    </rPh>
    <rPh sb="3" eb="4">
      <t>ハチ</t>
    </rPh>
    <rPh sb="4" eb="5">
      <t>サカエ</t>
    </rPh>
    <rPh sb="5" eb="8">
      <t>ショウガッコウ</t>
    </rPh>
    <phoneticPr fontId="2"/>
  </si>
  <si>
    <t>船橋市丸山小学校</t>
    <rPh sb="0" eb="3">
      <t>フナバシシ</t>
    </rPh>
    <rPh sb="3" eb="5">
      <t>マルヤマ</t>
    </rPh>
    <rPh sb="5" eb="8">
      <t>ショウガッコウ</t>
    </rPh>
    <phoneticPr fontId="2"/>
  </si>
  <si>
    <t>船橋市夏見台小学校</t>
    <rPh sb="0" eb="3">
      <t>フナバシシ</t>
    </rPh>
    <rPh sb="3" eb="9">
      <t>ナツミダイショウガッコウ</t>
    </rPh>
    <phoneticPr fontId="2"/>
  </si>
  <si>
    <t>我孫子市第四小学校</t>
    <rPh sb="0" eb="3">
      <t>アビコ</t>
    </rPh>
    <rPh sb="3" eb="4">
      <t>シ</t>
    </rPh>
    <rPh sb="4" eb="6">
      <t>ダイヨン</t>
    </rPh>
    <rPh sb="6" eb="9">
      <t>ショウガッコウ</t>
    </rPh>
    <phoneticPr fontId="2"/>
  </si>
  <si>
    <t>船橋市坪井小学校</t>
    <rPh sb="0" eb="8">
      <t>フナバシシツボイショウガッコウ</t>
    </rPh>
    <phoneticPr fontId="2"/>
  </si>
  <si>
    <t>鎌ケ谷市北部小学校</t>
    <rPh sb="0" eb="4">
      <t>カマガヤシ</t>
    </rPh>
    <rPh sb="4" eb="6">
      <t>ホクブ</t>
    </rPh>
    <rPh sb="6" eb="9">
      <t>ショウガッコウ</t>
    </rPh>
    <phoneticPr fontId="2"/>
  </si>
  <si>
    <t>船橋市塚田小学校</t>
    <rPh sb="0" eb="8">
      <t>フナバシシツカタショウガッコウ</t>
    </rPh>
    <phoneticPr fontId="2"/>
  </si>
  <si>
    <t>鎌ケ谷市五本松小学校</t>
    <rPh sb="0" eb="4">
      <t>カマガヤシ</t>
    </rPh>
    <rPh sb="4" eb="10">
      <t>ゴホンマツショウガッコウ</t>
    </rPh>
    <phoneticPr fontId="2"/>
  </si>
  <si>
    <t>日々練習してきたこと、準備してきたことに誇りをもちます。
いつも一生懸命サポート、応援してくれている人たちに感謝いたします。
そしてコートで、一人一人が『その力本気で出し切ります』</t>
    <rPh sb="0" eb="2">
      <t>ヒビ</t>
    </rPh>
    <rPh sb="2" eb="4">
      <t>レンシュウ</t>
    </rPh>
    <rPh sb="11" eb="13">
      <t>ジュンビ</t>
    </rPh>
    <rPh sb="20" eb="21">
      <t>ホコ</t>
    </rPh>
    <rPh sb="32" eb="36">
      <t>イッショウケンメイ</t>
    </rPh>
    <rPh sb="41" eb="43">
      <t>オウエン</t>
    </rPh>
    <rPh sb="50" eb="51">
      <t>ヒト</t>
    </rPh>
    <rPh sb="54" eb="56">
      <t>カンシャ</t>
    </rPh>
    <rPh sb="71" eb="73">
      <t>ヒトリ</t>
    </rPh>
    <rPh sb="73" eb="75">
      <t>ヒトリ</t>
    </rPh>
    <rPh sb="79" eb="80">
      <t>チカラ</t>
    </rPh>
    <rPh sb="80" eb="82">
      <t>ホンキ</t>
    </rPh>
    <rPh sb="83" eb="84">
      <t>ダ</t>
    </rPh>
    <rPh sb="85" eb="86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</si>
</sst>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Y35" sqref="Y35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" customHeight="1" x14ac:dyDescent="0.2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8" t="s">
        <v>158</v>
      </c>
      <c r="K3" s="249"/>
      <c r="L3" s="249"/>
      <c r="M3" s="249"/>
      <c r="N3" s="249"/>
      <c r="O3" s="25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179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260" t="s">
        <v>191</v>
      </c>
      <c r="B4" s="261"/>
      <c r="C4" s="253">
        <v>43076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6">
        <v>12002</v>
      </c>
      <c r="K5" s="226"/>
      <c r="L5" s="226"/>
      <c r="M5" s="226"/>
      <c r="N5" s="226"/>
      <c r="O5" s="226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 x14ac:dyDescent="0.2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 x14ac:dyDescent="0.2">
      <c r="A7" s="96"/>
      <c r="B7" s="165"/>
      <c r="C7" s="132" t="s">
        <v>205</v>
      </c>
      <c r="D7" s="133"/>
      <c r="E7" s="134" t="s">
        <v>206</v>
      </c>
      <c r="F7" s="135"/>
      <c r="G7" s="228">
        <v>507290696</v>
      </c>
      <c r="H7" s="228"/>
      <c r="I7" s="228"/>
      <c r="J7" s="228">
        <v>12416</v>
      </c>
      <c r="K7" s="228"/>
      <c r="L7" s="228"/>
      <c r="M7" s="228">
        <v>217589</v>
      </c>
      <c r="N7" s="228"/>
      <c r="O7" s="228"/>
      <c r="P7" s="199" t="s">
        <v>72</v>
      </c>
      <c r="Q7" s="200"/>
      <c r="R7" s="167" t="s">
        <v>217</v>
      </c>
      <c r="S7" s="167"/>
      <c r="T7" s="167"/>
      <c r="U7" s="167"/>
      <c r="V7" s="50" t="s">
        <v>73</v>
      </c>
      <c r="W7" s="158" t="s">
        <v>218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64</v>
      </c>
    </row>
    <row r="8" spans="1:51" ht="18" customHeight="1" x14ac:dyDescent="0.2">
      <c r="A8" s="96"/>
      <c r="B8" s="165"/>
      <c r="C8" s="136" t="s">
        <v>207</v>
      </c>
      <c r="D8" s="137"/>
      <c r="E8" s="138" t="s">
        <v>208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219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225</v>
      </c>
      <c r="AL8" s="85"/>
      <c r="AM8" s="85"/>
      <c r="AN8" s="85"/>
      <c r="AO8" s="60" t="s">
        <v>76</v>
      </c>
      <c r="AP8" s="85" t="s">
        <v>226</v>
      </c>
      <c r="AQ8" s="85"/>
      <c r="AR8" s="85"/>
      <c r="AS8" s="86"/>
      <c r="AT8" s="77"/>
    </row>
    <row r="9" spans="1:51" ht="14.4" customHeight="1" x14ac:dyDescent="0.2">
      <c r="A9" s="96" t="s">
        <v>150</v>
      </c>
      <c r="B9" s="165"/>
      <c r="C9" s="132" t="s">
        <v>209</v>
      </c>
      <c r="D9" s="133"/>
      <c r="E9" s="134" t="s">
        <v>210</v>
      </c>
      <c r="F9" s="135"/>
      <c r="G9" s="228">
        <v>507290715</v>
      </c>
      <c r="H9" s="228"/>
      <c r="I9" s="228"/>
      <c r="J9" s="228">
        <v>18501</v>
      </c>
      <c r="K9" s="228"/>
      <c r="L9" s="228"/>
      <c r="M9" s="228"/>
      <c r="N9" s="228"/>
      <c r="O9" s="228"/>
      <c r="P9" s="199" t="s">
        <v>72</v>
      </c>
      <c r="Q9" s="200"/>
      <c r="R9" s="167" t="s">
        <v>217</v>
      </c>
      <c r="S9" s="167"/>
      <c r="T9" s="167"/>
      <c r="U9" s="167"/>
      <c r="V9" s="50" t="s">
        <v>73</v>
      </c>
      <c r="W9" s="158" t="s">
        <v>218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224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 x14ac:dyDescent="0.2">
      <c r="A10" s="96"/>
      <c r="B10" s="165"/>
      <c r="C10" s="136" t="s">
        <v>211</v>
      </c>
      <c r="D10" s="137"/>
      <c r="E10" s="138" t="s">
        <v>212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220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2"/>
      <c r="AK10" s="84" t="s">
        <v>225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" customHeight="1" x14ac:dyDescent="0.2">
      <c r="A11" s="96" t="s">
        <v>151</v>
      </c>
      <c r="B11" s="165"/>
      <c r="C11" s="132" t="s">
        <v>213</v>
      </c>
      <c r="D11" s="133"/>
      <c r="E11" s="134" t="s">
        <v>214</v>
      </c>
      <c r="F11" s="135"/>
      <c r="G11" s="228">
        <v>515587912</v>
      </c>
      <c r="H11" s="228"/>
      <c r="I11" s="228"/>
      <c r="J11" s="228"/>
      <c r="K11" s="228"/>
      <c r="L11" s="228"/>
      <c r="M11" s="228">
        <v>376557</v>
      </c>
      <c r="N11" s="228"/>
      <c r="O11" s="228"/>
      <c r="P11" s="199" t="s">
        <v>72</v>
      </c>
      <c r="Q11" s="200"/>
      <c r="R11" s="167" t="s">
        <v>221</v>
      </c>
      <c r="S11" s="167"/>
      <c r="T11" s="167"/>
      <c r="U11" s="167"/>
      <c r="V11" s="50" t="s">
        <v>73</v>
      </c>
      <c r="W11" s="158" t="s">
        <v>222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224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 x14ac:dyDescent="0.2">
      <c r="A12" s="96"/>
      <c r="B12" s="165"/>
      <c r="C12" s="136" t="s">
        <v>215</v>
      </c>
      <c r="D12" s="137"/>
      <c r="E12" s="138" t="s">
        <v>216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223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72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 x14ac:dyDescent="0.2">
      <c r="A13" s="96" t="s">
        <v>152</v>
      </c>
      <c r="B13" s="165"/>
      <c r="C13" s="201"/>
      <c r="D13" s="133"/>
      <c r="E13" s="133"/>
      <c r="F13" s="135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 x14ac:dyDescent="0.2">
      <c r="A14" s="96"/>
      <c r="B14" s="165"/>
      <c r="C14" s="231"/>
      <c r="D14" s="137"/>
      <c r="E14" s="137"/>
      <c r="F14" s="139"/>
      <c r="G14" s="234"/>
      <c r="H14" s="234"/>
      <c r="I14" s="234"/>
      <c r="J14" s="234"/>
      <c r="K14" s="234"/>
      <c r="L14" s="234"/>
      <c r="M14" s="234"/>
      <c r="N14" s="234"/>
      <c r="O14" s="234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 x14ac:dyDescent="0.2">
      <c r="A15" s="235" t="s">
        <v>166</v>
      </c>
      <c r="B15" s="165"/>
      <c r="C15" s="214" t="s">
        <v>205</v>
      </c>
      <c r="D15" s="215"/>
      <c r="E15" s="216" t="s">
        <v>206</v>
      </c>
      <c r="F15" s="217"/>
      <c r="G15" s="234"/>
      <c r="H15" s="234"/>
      <c r="I15" s="234"/>
      <c r="J15" s="234"/>
      <c r="K15" s="234"/>
      <c r="L15" s="234"/>
      <c r="M15" s="234"/>
      <c r="N15" s="234"/>
      <c r="O15" s="234"/>
      <c r="P15" s="199" t="s">
        <v>72</v>
      </c>
      <c r="Q15" s="200"/>
      <c r="R15" s="167" t="s">
        <v>217</v>
      </c>
      <c r="S15" s="167"/>
      <c r="T15" s="167"/>
      <c r="U15" s="167"/>
      <c r="V15" s="49" t="s">
        <v>73</v>
      </c>
      <c r="W15" s="158" t="s">
        <v>218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>
        <v>64</v>
      </c>
    </row>
    <row r="16" spans="1:51" ht="18" customHeight="1" x14ac:dyDescent="0.2">
      <c r="A16" s="96"/>
      <c r="B16" s="165"/>
      <c r="C16" s="218" t="s">
        <v>207</v>
      </c>
      <c r="D16" s="219"/>
      <c r="E16" s="229" t="s">
        <v>208</v>
      </c>
      <c r="F16" s="230"/>
      <c r="G16" s="234"/>
      <c r="H16" s="234"/>
      <c r="I16" s="234"/>
      <c r="J16" s="234"/>
      <c r="K16" s="234"/>
      <c r="L16" s="234"/>
      <c r="M16" s="234"/>
      <c r="N16" s="234"/>
      <c r="O16" s="234"/>
      <c r="P16" s="160" t="s">
        <v>219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4" t="s">
        <v>225</v>
      </c>
      <c r="AL16" s="85"/>
      <c r="AM16" s="85"/>
      <c r="AN16" s="85"/>
      <c r="AO16" s="60" t="s">
        <v>195</v>
      </c>
      <c r="AP16" s="85" t="s">
        <v>226</v>
      </c>
      <c r="AQ16" s="85"/>
      <c r="AR16" s="85"/>
      <c r="AS16" s="86"/>
      <c r="AT16" s="78"/>
    </row>
    <row r="17" spans="1:46" x14ac:dyDescent="0.2">
      <c r="A17" s="96" t="s">
        <v>6</v>
      </c>
      <c r="B17" s="165"/>
      <c r="C17" s="220" t="str">
        <f>IF(P16="","",P16)</f>
        <v>船橋市丸山2-27-19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6"/>
      <c r="B18" s="165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6" t="s">
        <v>7</v>
      </c>
      <c r="B19" s="165"/>
      <c r="C19" s="220" t="str">
        <f>IF(AL15="","",AL15&amp;"-"&amp;AK16&amp;"-"&amp;AP16)</f>
        <v>047-439-0977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6"/>
      <c r="B20" s="165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6" t="s">
        <v>153</v>
      </c>
      <c r="B21" s="165"/>
      <c r="C21" s="244">
        <v>90</v>
      </c>
      <c r="D21" s="236"/>
      <c r="E21" s="236">
        <v>5314</v>
      </c>
      <c r="F21" s="236"/>
      <c r="G21" s="236">
        <v>9417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09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232" t="s">
        <v>198</v>
      </c>
      <c r="B23" s="163" t="s">
        <v>154</v>
      </c>
      <c r="C23" s="221" t="s">
        <v>173</v>
      </c>
      <c r="D23" s="222"/>
      <c r="E23" s="223" t="s">
        <v>174</v>
      </c>
      <c r="F23" s="224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33"/>
      <c r="B24" s="165"/>
      <c r="C24" s="208" t="s">
        <v>171</v>
      </c>
      <c r="D24" s="209"/>
      <c r="E24" s="210" t="s">
        <v>172</v>
      </c>
      <c r="F24" s="211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28">
        <v>1</v>
      </c>
      <c r="B25" s="225" t="s">
        <v>230</v>
      </c>
      <c r="C25" s="132" t="s">
        <v>231</v>
      </c>
      <c r="D25" s="133"/>
      <c r="E25" s="134" t="s">
        <v>232</v>
      </c>
      <c r="F25" s="135"/>
      <c r="G25" s="119">
        <v>6</v>
      </c>
      <c r="H25" s="120"/>
      <c r="I25" s="123" t="s">
        <v>276</v>
      </c>
      <c r="J25" s="124"/>
      <c r="K25" s="124"/>
      <c r="L25" s="120"/>
      <c r="M25" s="119">
        <v>513378098</v>
      </c>
      <c r="N25" s="124"/>
      <c r="O25" s="120"/>
      <c r="P25" s="119">
        <v>158</v>
      </c>
      <c r="Q25" s="124"/>
      <c r="R25" s="124"/>
      <c r="S25" s="124"/>
      <c r="T25" s="126"/>
      <c r="U25" s="1"/>
      <c r="V25" s="1"/>
      <c r="W25" s="1"/>
      <c r="X25" s="1"/>
      <c r="Y25" s="238">
        <v>14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29"/>
      <c r="B26" s="131"/>
      <c r="C26" s="136" t="s">
        <v>233</v>
      </c>
      <c r="D26" s="137"/>
      <c r="E26" s="138" t="s">
        <v>234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28">
        <v>2</v>
      </c>
      <c r="B27" s="130">
        <v>4</v>
      </c>
      <c r="C27" s="132" t="s">
        <v>213</v>
      </c>
      <c r="D27" s="133"/>
      <c r="E27" s="134" t="s">
        <v>206</v>
      </c>
      <c r="F27" s="135"/>
      <c r="G27" s="119">
        <v>6</v>
      </c>
      <c r="H27" s="120"/>
      <c r="I27" s="123" t="s">
        <v>277</v>
      </c>
      <c r="J27" s="124"/>
      <c r="K27" s="124"/>
      <c r="L27" s="120"/>
      <c r="M27" s="119">
        <v>513493303</v>
      </c>
      <c r="N27" s="124"/>
      <c r="O27" s="120"/>
      <c r="P27" s="119">
        <v>155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29"/>
      <c r="B28" s="131"/>
      <c r="C28" s="136" t="s">
        <v>215</v>
      </c>
      <c r="D28" s="137"/>
      <c r="E28" s="138" t="s">
        <v>235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28">
        <v>3</v>
      </c>
      <c r="B29" s="130">
        <v>2</v>
      </c>
      <c r="C29" s="132" t="s">
        <v>236</v>
      </c>
      <c r="D29" s="133"/>
      <c r="E29" s="134" t="s">
        <v>237</v>
      </c>
      <c r="F29" s="135"/>
      <c r="G29" s="119">
        <v>6</v>
      </c>
      <c r="H29" s="120"/>
      <c r="I29" s="123" t="s">
        <v>278</v>
      </c>
      <c r="J29" s="124"/>
      <c r="K29" s="124"/>
      <c r="L29" s="120"/>
      <c r="M29" s="119">
        <v>515255321</v>
      </c>
      <c r="N29" s="124"/>
      <c r="O29" s="120"/>
      <c r="P29" s="119">
        <v>152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29"/>
      <c r="B30" s="131"/>
      <c r="C30" s="136" t="s">
        <v>238</v>
      </c>
      <c r="D30" s="137"/>
      <c r="E30" s="138" t="s">
        <v>239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28">
        <v>4</v>
      </c>
      <c r="B31" s="130">
        <v>3</v>
      </c>
      <c r="C31" s="132" t="s">
        <v>240</v>
      </c>
      <c r="D31" s="133"/>
      <c r="E31" s="134" t="s">
        <v>241</v>
      </c>
      <c r="F31" s="135"/>
      <c r="G31" s="119">
        <v>6</v>
      </c>
      <c r="H31" s="120"/>
      <c r="I31" s="123" t="s">
        <v>279</v>
      </c>
      <c r="J31" s="124"/>
      <c r="K31" s="124"/>
      <c r="L31" s="120"/>
      <c r="M31" s="119">
        <v>513378107</v>
      </c>
      <c r="N31" s="124"/>
      <c r="O31" s="120"/>
      <c r="P31" s="119">
        <v>167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29"/>
      <c r="B32" s="131"/>
      <c r="C32" s="136" t="s">
        <v>242</v>
      </c>
      <c r="D32" s="137"/>
      <c r="E32" s="138" t="s">
        <v>243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28">
        <v>5</v>
      </c>
      <c r="B33" s="130">
        <v>5</v>
      </c>
      <c r="C33" s="132" t="s">
        <v>244</v>
      </c>
      <c r="D33" s="133"/>
      <c r="E33" s="134" t="s">
        <v>245</v>
      </c>
      <c r="F33" s="135"/>
      <c r="G33" s="119">
        <v>6</v>
      </c>
      <c r="H33" s="120"/>
      <c r="I33" s="123" t="s">
        <v>286</v>
      </c>
      <c r="J33" s="124"/>
      <c r="K33" s="124"/>
      <c r="L33" s="120"/>
      <c r="M33" s="119">
        <v>518133573</v>
      </c>
      <c r="N33" s="124"/>
      <c r="O33" s="120"/>
      <c r="P33" s="119">
        <v>147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29"/>
      <c r="B34" s="131"/>
      <c r="C34" s="136" t="s">
        <v>246</v>
      </c>
      <c r="D34" s="137"/>
      <c r="E34" s="138" t="s">
        <v>247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28">
        <v>6</v>
      </c>
      <c r="B35" s="130">
        <v>7</v>
      </c>
      <c r="C35" s="132" t="s">
        <v>251</v>
      </c>
      <c r="D35" s="133"/>
      <c r="E35" s="134" t="s">
        <v>250</v>
      </c>
      <c r="F35" s="135"/>
      <c r="G35" s="119">
        <v>5</v>
      </c>
      <c r="H35" s="120"/>
      <c r="I35" s="123" t="s">
        <v>280</v>
      </c>
      <c r="J35" s="124"/>
      <c r="K35" s="124"/>
      <c r="L35" s="120"/>
      <c r="M35" s="119">
        <v>514879251</v>
      </c>
      <c r="N35" s="124"/>
      <c r="O35" s="120"/>
      <c r="P35" s="119">
        <v>138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29"/>
      <c r="B36" s="131"/>
      <c r="C36" s="136" t="s">
        <v>248</v>
      </c>
      <c r="D36" s="137"/>
      <c r="E36" s="138" t="s">
        <v>249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28">
        <v>7</v>
      </c>
      <c r="B37" s="130">
        <v>10</v>
      </c>
      <c r="C37" s="132" t="s">
        <v>252</v>
      </c>
      <c r="D37" s="133"/>
      <c r="E37" s="134" t="s">
        <v>253</v>
      </c>
      <c r="F37" s="135"/>
      <c r="G37" s="119">
        <v>5</v>
      </c>
      <c r="H37" s="120"/>
      <c r="I37" s="123" t="s">
        <v>281</v>
      </c>
      <c r="J37" s="124"/>
      <c r="K37" s="124"/>
      <c r="L37" s="120"/>
      <c r="M37" s="119">
        <v>514598901</v>
      </c>
      <c r="N37" s="124"/>
      <c r="O37" s="120"/>
      <c r="P37" s="119">
        <v>143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29"/>
      <c r="B38" s="131"/>
      <c r="C38" s="136" t="s">
        <v>254</v>
      </c>
      <c r="D38" s="137"/>
      <c r="E38" s="138" t="s">
        <v>255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28">
        <v>8</v>
      </c>
      <c r="B39" s="130">
        <v>8</v>
      </c>
      <c r="C39" s="214" t="s">
        <v>256</v>
      </c>
      <c r="D39" s="215"/>
      <c r="E39" s="216" t="s">
        <v>257</v>
      </c>
      <c r="F39" s="217"/>
      <c r="G39" s="119">
        <v>5</v>
      </c>
      <c r="H39" s="120"/>
      <c r="I39" s="123" t="s">
        <v>282</v>
      </c>
      <c r="J39" s="124"/>
      <c r="K39" s="124"/>
      <c r="L39" s="120"/>
      <c r="M39" s="119">
        <v>514599126</v>
      </c>
      <c r="N39" s="124"/>
      <c r="O39" s="120"/>
      <c r="P39" s="119">
        <v>138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29"/>
      <c r="B40" s="131"/>
      <c r="C40" s="218" t="s">
        <v>258</v>
      </c>
      <c r="D40" s="219"/>
      <c r="E40" s="229" t="s">
        <v>259</v>
      </c>
      <c r="F40" s="230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28">
        <v>9</v>
      </c>
      <c r="B41" s="130">
        <v>6</v>
      </c>
      <c r="C41" s="132" t="s">
        <v>260</v>
      </c>
      <c r="D41" s="133"/>
      <c r="E41" s="134" t="s">
        <v>261</v>
      </c>
      <c r="F41" s="135"/>
      <c r="G41" s="119">
        <v>5</v>
      </c>
      <c r="H41" s="120"/>
      <c r="I41" s="123" t="s">
        <v>283</v>
      </c>
      <c r="J41" s="124"/>
      <c r="K41" s="124"/>
      <c r="L41" s="120"/>
      <c r="M41" s="119">
        <v>515767036</v>
      </c>
      <c r="N41" s="124"/>
      <c r="O41" s="120"/>
      <c r="P41" s="119">
        <v>140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29"/>
      <c r="B42" s="131"/>
      <c r="C42" s="136" t="s">
        <v>262</v>
      </c>
      <c r="D42" s="137"/>
      <c r="E42" s="138" t="s">
        <v>263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28">
        <v>10</v>
      </c>
      <c r="B43" s="130">
        <v>9</v>
      </c>
      <c r="C43" s="132" t="s">
        <v>264</v>
      </c>
      <c r="D43" s="133"/>
      <c r="E43" s="134" t="s">
        <v>265</v>
      </c>
      <c r="F43" s="135"/>
      <c r="G43" s="119">
        <v>4</v>
      </c>
      <c r="H43" s="120"/>
      <c r="I43" s="123" t="s">
        <v>284</v>
      </c>
      <c r="J43" s="124"/>
      <c r="K43" s="124"/>
      <c r="L43" s="120"/>
      <c r="M43" s="119">
        <v>514879232</v>
      </c>
      <c r="N43" s="124"/>
      <c r="O43" s="120"/>
      <c r="P43" s="119">
        <v>125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29"/>
      <c r="B44" s="131"/>
      <c r="C44" s="136" t="s">
        <v>266</v>
      </c>
      <c r="D44" s="137"/>
      <c r="E44" s="138" t="s">
        <v>267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28">
        <v>11</v>
      </c>
      <c r="B45" s="130">
        <v>11</v>
      </c>
      <c r="C45" s="132" t="s">
        <v>268</v>
      </c>
      <c r="D45" s="133"/>
      <c r="E45" s="134" t="s">
        <v>269</v>
      </c>
      <c r="F45" s="135"/>
      <c r="G45" s="119">
        <v>3</v>
      </c>
      <c r="H45" s="120"/>
      <c r="I45" s="123" t="s">
        <v>285</v>
      </c>
      <c r="J45" s="124"/>
      <c r="K45" s="124"/>
      <c r="L45" s="120"/>
      <c r="M45" s="119">
        <v>515280053</v>
      </c>
      <c r="N45" s="124"/>
      <c r="O45" s="120"/>
      <c r="P45" s="119">
        <v>144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29"/>
      <c r="B46" s="131"/>
      <c r="C46" s="136" t="s">
        <v>270</v>
      </c>
      <c r="D46" s="137"/>
      <c r="E46" s="138" t="s">
        <v>271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28">
        <v>12</v>
      </c>
      <c r="B47" s="130">
        <v>12</v>
      </c>
      <c r="C47" s="132" t="s">
        <v>272</v>
      </c>
      <c r="D47" s="133"/>
      <c r="E47" s="134" t="s">
        <v>273</v>
      </c>
      <c r="F47" s="135"/>
      <c r="G47" s="119">
        <v>3</v>
      </c>
      <c r="H47" s="120"/>
      <c r="I47" s="123" t="s">
        <v>280</v>
      </c>
      <c r="J47" s="124"/>
      <c r="K47" s="124"/>
      <c r="L47" s="120"/>
      <c r="M47" s="119">
        <v>515767027</v>
      </c>
      <c r="N47" s="124"/>
      <c r="O47" s="120"/>
      <c r="P47" s="119">
        <v>130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213"/>
      <c r="B48" s="131"/>
      <c r="C48" s="136" t="s">
        <v>274</v>
      </c>
      <c r="D48" s="137"/>
      <c r="E48" s="138" t="s">
        <v>275</v>
      </c>
      <c r="F48" s="139"/>
      <c r="G48" s="196"/>
      <c r="H48" s="212"/>
      <c r="I48" s="121"/>
      <c r="J48" s="125"/>
      <c r="K48" s="125"/>
      <c r="L48" s="122"/>
      <c r="M48" s="121"/>
      <c r="N48" s="125"/>
      <c r="O48" s="12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205" t="s">
        <v>287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90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 x14ac:dyDescent="0.2">
      <c r="A2" s="268" t="s">
        <v>0</v>
      </c>
      <c r="B2" s="268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x14ac:dyDescent="0.2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 x14ac:dyDescent="0.2">
      <c r="A4" s="268" t="s">
        <v>13</v>
      </c>
      <c r="B4" s="268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68" t="s">
        <v>1</v>
      </c>
      <c r="B6" s="268"/>
      <c r="C6" s="269" t="str">
        <f>IF(入力!C8="","",入力!C8&amp;"　"&amp;入力!E8)</f>
        <v>築山　秀夫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 x14ac:dyDescent="0.2">
      <c r="A7" s="268"/>
      <c r="B7" s="268"/>
      <c r="C7" s="271"/>
      <c r="D7" s="272"/>
      <c r="E7" s="272"/>
      <c r="F7" s="272"/>
      <c r="G7" s="276">
        <f>IF(入力!G7="","",入力!G7)</f>
        <v>507290696</v>
      </c>
      <c r="H7" s="276"/>
      <c r="I7" s="276"/>
      <c r="J7" s="276">
        <f>IF(入力!J7="","",入力!J7)</f>
        <v>12416</v>
      </c>
      <c r="K7" s="276"/>
      <c r="L7" s="276"/>
      <c r="M7" s="276">
        <f>IF(入力!M7="","",入力!M7)</f>
        <v>217589</v>
      </c>
      <c r="N7" s="276"/>
      <c r="O7" s="276"/>
    </row>
    <row r="8" spans="1:15" ht="13.5" customHeight="1" x14ac:dyDescent="0.2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 x14ac:dyDescent="0.2">
      <c r="A9" s="268" t="s">
        <v>2</v>
      </c>
      <c r="B9" s="268"/>
      <c r="C9" s="269" t="str">
        <f>IF(入力!C10="","",入力!C10&amp;"　"&amp;入力!E10)</f>
        <v>宮城　洋一</v>
      </c>
      <c r="D9" s="270"/>
      <c r="E9" s="270"/>
      <c r="F9" s="270"/>
      <c r="G9" s="276">
        <f>IF(入力!G9="","",入力!G9)</f>
        <v>507290715</v>
      </c>
      <c r="H9" s="276"/>
      <c r="I9" s="276"/>
      <c r="J9" s="276">
        <f>IF(入力!J9="","",入力!J9)</f>
        <v>18501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 x14ac:dyDescent="0.2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 x14ac:dyDescent="0.2">
      <c r="A11" s="268" t="s">
        <v>3</v>
      </c>
      <c r="B11" s="268"/>
      <c r="C11" s="269" t="str">
        <f>IF(入力!C12="","",入力!C12&amp;"　"&amp;入力!E12)</f>
        <v>桑田　英治</v>
      </c>
      <c r="D11" s="270"/>
      <c r="E11" s="270"/>
      <c r="F11" s="270"/>
      <c r="G11" s="276">
        <f>IF(入力!G11="","",入力!G11)</f>
        <v>515587912</v>
      </c>
      <c r="H11" s="276"/>
      <c r="I11" s="276"/>
      <c r="J11" s="276" t="str">
        <f>IF(入力!J11="","",入力!J11)</f>
        <v/>
      </c>
      <c r="K11" s="276"/>
      <c r="L11" s="276"/>
      <c r="M11" s="276">
        <f>IF(入力!M11="","",入力!M11)</f>
        <v>376557</v>
      </c>
      <c r="N11" s="276"/>
      <c r="O11" s="276"/>
    </row>
    <row r="12" spans="1:15" ht="14.4" customHeight="1" x14ac:dyDescent="0.2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 x14ac:dyDescent="0.2">
      <c r="A13" s="268" t="s">
        <v>4</v>
      </c>
      <c r="B13" s="268"/>
      <c r="C13" s="269" t="str">
        <f>IF(入力!C14="","",入力!C14&amp;"　"&amp;入力!E14)</f>
        <v/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 x14ac:dyDescent="0.2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 x14ac:dyDescent="0.2">
      <c r="A15" s="268" t="s">
        <v>5</v>
      </c>
      <c r="B15" s="268"/>
      <c r="C15" s="269" t="str">
        <f>IF(入力!C16="","",入力!C16&amp;"　"&amp;入力!E16)</f>
        <v>築山　秀夫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 x14ac:dyDescent="0.2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x14ac:dyDescent="0.2">
      <c r="A17" s="268" t="s">
        <v>6</v>
      </c>
      <c r="B17" s="268"/>
      <c r="C17" s="279" t="str">
        <f>IF(入力!C17="","",入力!C17&amp;"　"&amp;入力!E17)</f>
        <v>船橋市丸山2-27-19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x14ac:dyDescent="0.2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68" t="s">
        <v>7</v>
      </c>
      <c r="B19" s="268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68" t="s">
        <v>8</v>
      </c>
      <c r="B21" s="268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 x14ac:dyDescent="0.2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櫻井　信人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我孫子市第一小学校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513378098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 x14ac:dyDescent="0.2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 x14ac:dyDescent="0.2">
      <c r="A27" s="268">
        <v>2</v>
      </c>
      <c r="B27" s="268">
        <f>IF(入力!B27="","",入力!B27)</f>
        <v>4</v>
      </c>
      <c r="C27" s="269" t="str">
        <f>IF(入力!C28="","",入力!C28&amp;"　"&amp;入力!E28)</f>
        <v>桑田　英雄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市川市宮久保小学校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513493303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 x14ac:dyDescent="0.2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 x14ac:dyDescent="0.2">
      <c r="A29" s="268">
        <v>3</v>
      </c>
      <c r="B29" s="268">
        <f>IF(入力!B29="","",入力!B29)</f>
        <v>2</v>
      </c>
      <c r="C29" s="269" t="str">
        <f>IF(入力!C30="","",入力!C30&amp;"　"&amp;入力!E30)</f>
        <v>植草　光稀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船橋市塚田小学校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515255321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 x14ac:dyDescent="0.2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 x14ac:dyDescent="0.2">
      <c r="A31" s="268">
        <v>4</v>
      </c>
      <c r="B31" s="268">
        <f>IF(入力!B31="","",入力!B31)</f>
        <v>3</v>
      </c>
      <c r="C31" s="269" t="str">
        <f>IF(入力!C32="","",入力!C32&amp;"　"&amp;入力!E32)</f>
        <v>澤口　魁仁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船橋市八栄小学校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513378107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 x14ac:dyDescent="0.2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 x14ac:dyDescent="0.2">
      <c r="A33" s="268">
        <v>5</v>
      </c>
      <c r="B33" s="268">
        <f>IF(入力!B33="","",入力!B33)</f>
        <v>5</v>
      </c>
      <c r="C33" s="269" t="str">
        <f>IF(入力!C34="","",入力!C34&amp;"　"&amp;入力!E34)</f>
        <v>渡邉　龍聖</v>
      </c>
      <c r="D33" s="270"/>
      <c r="E33" s="270"/>
      <c r="F33" s="270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鎌ケ谷市五本松小学校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518133573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 x14ac:dyDescent="0.2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 x14ac:dyDescent="0.2">
      <c r="A35" s="268">
        <v>6</v>
      </c>
      <c r="B35" s="268">
        <f>IF(入力!B35="","",入力!B35)</f>
        <v>7</v>
      </c>
      <c r="C35" s="269" t="str">
        <f>IF(入力!C36="","",入力!C36&amp;"　"&amp;入力!E36)</f>
        <v>勝又　勝吾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船橋市丸山小学校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514879251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 x14ac:dyDescent="0.2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 x14ac:dyDescent="0.2">
      <c r="A37" s="268">
        <v>7</v>
      </c>
      <c r="B37" s="268">
        <f>IF(入力!B37="","",入力!B37)</f>
        <v>10</v>
      </c>
      <c r="C37" s="269" t="str">
        <f>IF(入力!C38="","",入力!C38&amp;"　"&amp;入力!E38)</f>
        <v>浅井　司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船橋市夏見台小学校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514598901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 x14ac:dyDescent="0.2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 x14ac:dyDescent="0.2">
      <c r="A39" s="268">
        <v>8</v>
      </c>
      <c r="B39" s="268">
        <f>IF(入力!B39="","",入力!B39)</f>
        <v>8</v>
      </c>
      <c r="C39" s="269" t="str">
        <f>IF(入力!C40="","",入力!C40&amp;"　"&amp;入力!E40)</f>
        <v>田中　衣優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我孫子市第四小学校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514599126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 x14ac:dyDescent="0.2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 x14ac:dyDescent="0.2">
      <c r="A41" s="268">
        <v>9</v>
      </c>
      <c r="B41" s="268">
        <f>IF(入力!B41="","",入力!B41)</f>
        <v>6</v>
      </c>
      <c r="C41" s="269" t="str">
        <f>IF(入力!C42="","",入力!C42&amp;"　"&amp;入力!E42)</f>
        <v>末弘　昭成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船橋市坪井小学校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515767036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 x14ac:dyDescent="0.2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 x14ac:dyDescent="0.2">
      <c r="A43" s="268">
        <v>10</v>
      </c>
      <c r="B43" s="268">
        <f>IF(入力!B43="","",入力!B43)</f>
        <v>9</v>
      </c>
      <c r="C43" s="269" t="str">
        <f>IF(入力!C44="","",入力!C44&amp;"　"&amp;入力!E44)</f>
        <v>新橋　世渉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鎌ケ谷市北部小学校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514879232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 x14ac:dyDescent="0.2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 x14ac:dyDescent="0.2">
      <c r="A45" s="268">
        <v>11</v>
      </c>
      <c r="B45" s="268">
        <f>IF(入力!B45="","",入力!B45)</f>
        <v>11</v>
      </c>
      <c r="C45" s="269" t="str">
        <f>IF(入力!C46="","",入力!C46&amp;"　"&amp;入力!E46)</f>
        <v>平方　大翔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船橋市塚田小学校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515280053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 x14ac:dyDescent="0.2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 x14ac:dyDescent="0.2">
      <c r="A47" s="268">
        <v>12</v>
      </c>
      <c r="B47" s="268">
        <f>IF(入力!B47="","",入力!B47)</f>
        <v>12</v>
      </c>
      <c r="C47" s="269" t="str">
        <f>IF(入力!C48="","",入力!C48&amp;"　"&amp;入力!E48)</f>
        <v>勝又　玲音</v>
      </c>
      <c r="D47" s="270"/>
      <c r="E47" s="270"/>
      <c r="F47" s="270"/>
      <c r="G47" s="268">
        <f>IF(入力!G47="","",入力!G47)</f>
        <v>3</v>
      </c>
      <c r="H47" s="268" t="str">
        <f>IF(入力!H47="","",入力!H47)</f>
        <v/>
      </c>
      <c r="I47" s="268" t="str">
        <f>IF(入力!I47="","",入力!I47)</f>
        <v>船橋市丸山小学校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515767027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 x14ac:dyDescent="0.2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 x14ac:dyDescent="0.2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 x14ac:dyDescent="0.2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406">
        <v>36</v>
      </c>
      <c r="I12" s="407"/>
      <c r="J12" s="408"/>
      <c r="K12" s="4"/>
    </row>
    <row r="13" spans="1:60" ht="13.5" customHeight="1" x14ac:dyDescent="0.2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66"/>
      <c r="I14" s="367"/>
      <c r="J14" s="368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>マルヤマヴィシーボーイズ</v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船橋市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東武野田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 x14ac:dyDescent="0.2">
      <c r="C17" s="433"/>
      <c r="D17" s="325"/>
      <c r="E17" s="325"/>
      <c r="F17" s="325"/>
      <c r="G17" s="385"/>
      <c r="H17" s="396" t="str">
        <f>IF(入力!C3="","",入力!C3)</f>
        <v>丸山ＶＣボーイズ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(男子)</v>
      </c>
      <c r="V17" s="392"/>
      <c r="W17" s="392"/>
      <c r="X17" s="393"/>
      <c r="Y17" s="417">
        <f>IF(入力!C4="","",入力!C4)</f>
        <v>43076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 x14ac:dyDescent="0.2">
      <c r="C18" s="363"/>
      <c r="D18" s="326"/>
      <c r="E18" s="326"/>
      <c r="F18" s="326"/>
      <c r="G18" s="364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4"/>
      <c r="AL18" s="354"/>
      <c r="AM18" s="380"/>
      <c r="AN18" s="402"/>
      <c r="AO18" s="403"/>
      <c r="AP18" s="403"/>
      <c r="AQ18" s="403"/>
      <c r="AR18" s="403"/>
      <c r="AS18" s="403"/>
      <c r="AT18" s="354"/>
      <c r="AU18" s="380"/>
      <c r="AV18" s="350"/>
      <c r="AW18" s="326"/>
      <c r="AX18" s="326"/>
      <c r="AY18" s="364"/>
      <c r="AZ18" s="390" t="str">
        <f>IF(入力!AE5="","",入力!AE5)</f>
        <v>馬込沢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 x14ac:dyDescent="0.2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71" t="s">
        <v>42</v>
      </c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 t="s">
        <v>69</v>
      </c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 t="s">
        <v>70</v>
      </c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372"/>
    </row>
    <row r="20" spans="3:58" ht="15" customHeight="1" x14ac:dyDescent="0.2">
      <c r="C20" s="437" t="s">
        <v>43</v>
      </c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436">
        <f>IF(入力!J7="","",入力!J7)</f>
        <v>12416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>
        <f>IF(入力!J9="","",入力!J9)</f>
        <v>18501</v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 t="str">
        <f>IF(入力!J11="","",入力!J11)</f>
        <v/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 x14ac:dyDescent="0.2">
      <c r="C21" s="437" t="s">
        <v>44</v>
      </c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436">
        <f>IF(入力!M7="","",入力!M7)</f>
        <v>217589</v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>
        <f>IF(入力!M11="","",入力!M11)</f>
        <v>376557</v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 x14ac:dyDescent="0.2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ツキヤマ　ヒデオ</v>
      </c>
      <c r="I22" s="330"/>
      <c r="J22" s="330"/>
      <c r="K22" s="330"/>
      <c r="L22" s="330"/>
      <c r="M22" s="330"/>
      <c r="N22" s="330"/>
      <c r="O22" s="330"/>
      <c r="P22" s="330"/>
      <c r="Q22" s="339"/>
      <c r="R22" s="331" t="s">
        <v>45</v>
      </c>
      <c r="S22" s="330"/>
      <c r="T22" s="340">
        <f>IF(入力!AT7="","",入力!AT7)</f>
        <v>64</v>
      </c>
      <c r="U22" s="341"/>
      <c r="V22" s="342"/>
      <c r="W22" s="331" t="s">
        <v>46</v>
      </c>
      <c r="X22" s="331"/>
      <c r="Y22" s="331"/>
      <c r="Z22" s="14" t="s">
        <v>72</v>
      </c>
      <c r="AA22" s="15"/>
      <c r="AB22" s="330" t="str">
        <f>IF(入力!R7="","",入力!R7)</f>
        <v>273</v>
      </c>
      <c r="AC22" s="330"/>
      <c r="AD22" s="330"/>
      <c r="AE22" s="330"/>
      <c r="AF22" s="16" t="s">
        <v>73</v>
      </c>
      <c r="AG22" s="330" t="str">
        <f>IF(入力!W7="","",入力!W7)</f>
        <v>0048</v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9"/>
      <c r="AU22" s="331" t="s">
        <v>47</v>
      </c>
      <c r="AV22" s="330"/>
      <c r="AW22" s="330"/>
      <c r="AX22" s="17" t="s">
        <v>74</v>
      </c>
      <c r="AY22" s="330" t="str">
        <f>IF(入力!AL7="","",入力!AL7)</f>
        <v>047</v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 x14ac:dyDescent="0.2">
      <c r="C23" s="363" t="s">
        <v>48</v>
      </c>
      <c r="D23" s="326"/>
      <c r="E23" s="326"/>
      <c r="F23" s="326"/>
      <c r="G23" s="364"/>
      <c r="H23" s="366" t="str">
        <f>IF(入力!C8="","",入力!C8&amp;"　"&amp;入力!E8)</f>
        <v>築山　秀夫</v>
      </c>
      <c r="I23" s="367"/>
      <c r="J23" s="367"/>
      <c r="K23" s="367"/>
      <c r="L23" s="367"/>
      <c r="M23" s="367"/>
      <c r="N23" s="367"/>
      <c r="O23" s="367"/>
      <c r="P23" s="367"/>
      <c r="Q23" s="368"/>
      <c r="R23" s="326"/>
      <c r="S23" s="326"/>
      <c r="T23" s="355"/>
      <c r="U23" s="356"/>
      <c r="V23" s="357"/>
      <c r="W23" s="354"/>
      <c r="X23" s="354"/>
      <c r="Y23" s="354"/>
      <c r="Z23" s="347" t="str">
        <f>IF(入力!P8="","",入力!P8)</f>
        <v>船橋市丸山2-27-19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6"/>
      <c r="AV23" s="326"/>
      <c r="AW23" s="326"/>
      <c r="AX23" s="350" t="str">
        <f>IF(入力!AK8="","",入力!AK8)</f>
        <v>439</v>
      </c>
      <c r="AY23" s="326"/>
      <c r="AZ23" s="326"/>
      <c r="BA23" s="326"/>
      <c r="BB23" s="19" t="s">
        <v>76</v>
      </c>
      <c r="BC23" s="326" t="str">
        <f>IF(入力!AP8="","",入力!AP8)</f>
        <v>0977</v>
      </c>
      <c r="BD23" s="326"/>
      <c r="BE23" s="326"/>
      <c r="BF23" s="346"/>
    </row>
    <row r="24" spans="3:58" ht="12" customHeight="1" x14ac:dyDescent="0.2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ミヤンジョウ　ヨウイチ</v>
      </c>
      <c r="I24" s="330"/>
      <c r="J24" s="330"/>
      <c r="K24" s="330"/>
      <c r="L24" s="330"/>
      <c r="M24" s="330"/>
      <c r="N24" s="330"/>
      <c r="O24" s="330"/>
      <c r="P24" s="330"/>
      <c r="Q24" s="339"/>
      <c r="R24" s="331" t="s">
        <v>45</v>
      </c>
      <c r="S24" s="330"/>
      <c r="T24" s="340">
        <f>IF(入力!AT9="","",入力!AT9)</f>
        <v>57</v>
      </c>
      <c r="U24" s="341"/>
      <c r="V24" s="342"/>
      <c r="W24" s="331" t="s">
        <v>46</v>
      </c>
      <c r="X24" s="331"/>
      <c r="Y24" s="331"/>
      <c r="Z24" s="14" t="s">
        <v>72</v>
      </c>
      <c r="AA24" s="15"/>
      <c r="AB24" s="330" t="str">
        <f>IF(入力!R9="","",入力!R9)</f>
        <v>273</v>
      </c>
      <c r="AC24" s="330"/>
      <c r="AD24" s="330"/>
      <c r="AE24" s="330"/>
      <c r="AF24" s="16" t="s">
        <v>73</v>
      </c>
      <c r="AG24" s="330" t="str">
        <f>IF(入力!W9="","",入力!W9)</f>
        <v>0048</v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9"/>
      <c r="AU24" s="331" t="s">
        <v>47</v>
      </c>
      <c r="AV24" s="330"/>
      <c r="AW24" s="330"/>
      <c r="AX24" s="17" t="s">
        <v>74</v>
      </c>
      <c r="AY24" s="330" t="str">
        <f>IF(入力!AL9="","",入力!AL9)</f>
        <v>047</v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 x14ac:dyDescent="0.2">
      <c r="C25" s="363" t="s">
        <v>78</v>
      </c>
      <c r="D25" s="326"/>
      <c r="E25" s="326"/>
      <c r="F25" s="326"/>
      <c r="G25" s="364"/>
      <c r="H25" s="366" t="str">
        <f>IF(入力!C10="","",入力!C10&amp;"　"&amp;入力!E10)</f>
        <v>宮城　洋一</v>
      </c>
      <c r="I25" s="367"/>
      <c r="J25" s="367"/>
      <c r="K25" s="367"/>
      <c r="L25" s="367"/>
      <c r="M25" s="367"/>
      <c r="N25" s="367"/>
      <c r="O25" s="367"/>
      <c r="P25" s="367"/>
      <c r="Q25" s="368"/>
      <c r="R25" s="326"/>
      <c r="S25" s="326"/>
      <c r="T25" s="355"/>
      <c r="U25" s="356"/>
      <c r="V25" s="357"/>
      <c r="W25" s="354"/>
      <c r="X25" s="354"/>
      <c r="Y25" s="354"/>
      <c r="Z25" s="347" t="str">
        <f>IF(入力!P10="","",入力!P10)</f>
        <v>船橋市丸山3-59-7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6"/>
      <c r="AV25" s="326"/>
      <c r="AW25" s="326"/>
      <c r="AX25" s="350" t="str">
        <f>IF(入力!AK10="","",入力!AK10)</f>
        <v>439</v>
      </c>
      <c r="AY25" s="326"/>
      <c r="AZ25" s="326"/>
      <c r="BA25" s="326"/>
      <c r="BB25" s="19" t="s">
        <v>76</v>
      </c>
      <c r="BC25" s="326" t="str">
        <f>IF(入力!AP10="","",入力!AP10)</f>
        <v>1654</v>
      </c>
      <c r="BD25" s="326"/>
      <c r="BE25" s="326"/>
      <c r="BF25" s="346"/>
    </row>
    <row r="26" spans="3:58" ht="12" customHeight="1" x14ac:dyDescent="0.2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クワタ　エイジ</v>
      </c>
      <c r="I26" s="330"/>
      <c r="J26" s="330"/>
      <c r="K26" s="330"/>
      <c r="L26" s="330"/>
      <c r="M26" s="330"/>
      <c r="N26" s="330"/>
      <c r="O26" s="330"/>
      <c r="P26" s="330"/>
      <c r="Q26" s="339"/>
      <c r="R26" s="331" t="s">
        <v>45</v>
      </c>
      <c r="S26" s="330"/>
      <c r="T26" s="340">
        <f>IF(入力!AT11="","",入力!AT11)</f>
        <v>44</v>
      </c>
      <c r="U26" s="341"/>
      <c r="V26" s="342"/>
      <c r="W26" s="331" t="s">
        <v>46</v>
      </c>
      <c r="X26" s="331"/>
      <c r="Y26" s="331"/>
      <c r="Z26" s="14" t="s">
        <v>72</v>
      </c>
      <c r="AA26" s="15"/>
      <c r="AB26" s="330" t="str">
        <f>IF(入力!R11="","",入力!R11)</f>
        <v>272</v>
      </c>
      <c r="AC26" s="330"/>
      <c r="AD26" s="330"/>
      <c r="AE26" s="330"/>
      <c r="AF26" s="16" t="s">
        <v>73</v>
      </c>
      <c r="AG26" s="330" t="str">
        <f>IF(入力!W11="","",入力!W11)</f>
        <v>0811</v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9"/>
      <c r="AU26" s="331" t="s">
        <v>47</v>
      </c>
      <c r="AV26" s="330"/>
      <c r="AW26" s="330"/>
      <c r="AX26" s="17" t="s">
        <v>74</v>
      </c>
      <c r="AY26" s="330" t="str">
        <f>IF(入力!AL11="","",入力!AL11)</f>
        <v>047</v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 x14ac:dyDescent="0.2">
      <c r="C27" s="363" t="s">
        <v>79</v>
      </c>
      <c r="D27" s="326"/>
      <c r="E27" s="326"/>
      <c r="F27" s="326"/>
      <c r="G27" s="364"/>
      <c r="H27" s="366" t="str">
        <f>IF(入力!C12="","",入力!C12&amp;"　"&amp;入力!E12)</f>
        <v>桑田　英治</v>
      </c>
      <c r="I27" s="367"/>
      <c r="J27" s="367"/>
      <c r="K27" s="367"/>
      <c r="L27" s="367"/>
      <c r="M27" s="367"/>
      <c r="N27" s="367"/>
      <c r="O27" s="367"/>
      <c r="P27" s="367"/>
      <c r="Q27" s="368"/>
      <c r="R27" s="326"/>
      <c r="S27" s="326"/>
      <c r="T27" s="355"/>
      <c r="U27" s="356"/>
      <c r="V27" s="357"/>
      <c r="W27" s="354"/>
      <c r="X27" s="354"/>
      <c r="Y27" s="354"/>
      <c r="Z27" s="347" t="str">
        <f>IF(入力!P12="","",入力!P12)</f>
        <v>市川市北方町4-1705-16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6"/>
      <c r="AV27" s="326"/>
      <c r="AW27" s="326"/>
      <c r="AX27" s="350" t="str">
        <f>IF(入力!AK12="","",入力!AK12)</f>
        <v>718</v>
      </c>
      <c r="AY27" s="326"/>
      <c r="AZ27" s="326"/>
      <c r="BA27" s="326"/>
      <c r="BB27" s="19" t="s">
        <v>76</v>
      </c>
      <c r="BC27" s="326" t="str">
        <f>IF(入力!AP12="","",入力!AP12)</f>
        <v>8816</v>
      </c>
      <c r="BD27" s="326"/>
      <c r="BE27" s="326"/>
      <c r="BF27" s="346"/>
    </row>
    <row r="28" spans="3:58" ht="12" customHeight="1" x14ac:dyDescent="0.2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ツキヤマ　ヒデオ</v>
      </c>
      <c r="I28" s="330"/>
      <c r="J28" s="330"/>
      <c r="K28" s="330"/>
      <c r="L28" s="330"/>
      <c r="M28" s="330"/>
      <c r="N28" s="330"/>
      <c r="O28" s="330"/>
      <c r="P28" s="330"/>
      <c r="Q28" s="339"/>
      <c r="R28" s="331" t="s">
        <v>45</v>
      </c>
      <c r="S28" s="330"/>
      <c r="T28" s="340">
        <f>IF(入力!AT15="","",入力!AT15)</f>
        <v>64</v>
      </c>
      <c r="U28" s="341"/>
      <c r="V28" s="342"/>
      <c r="W28" s="331" t="s">
        <v>46</v>
      </c>
      <c r="X28" s="331"/>
      <c r="Y28" s="331"/>
      <c r="Z28" s="14" t="s">
        <v>72</v>
      </c>
      <c r="AA28" s="15"/>
      <c r="AB28" s="330" t="str">
        <f>IF(入力!R15="","",入力!R15)</f>
        <v>273</v>
      </c>
      <c r="AC28" s="330"/>
      <c r="AD28" s="330"/>
      <c r="AE28" s="330"/>
      <c r="AF28" s="16" t="s">
        <v>73</v>
      </c>
      <c r="AG28" s="330" t="str">
        <f>IF(入力!W15="","",入力!W15)</f>
        <v>0048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9"/>
      <c r="AU28" s="331" t="s">
        <v>47</v>
      </c>
      <c r="AV28" s="330"/>
      <c r="AW28" s="330"/>
      <c r="AX28" s="17" t="s">
        <v>74</v>
      </c>
      <c r="AY28" s="330" t="str">
        <f>IF(入力!AL15="","",入力!AL15)</f>
        <v>047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 x14ac:dyDescent="0.25">
      <c r="C29" s="358" t="s">
        <v>49</v>
      </c>
      <c r="D29" s="332"/>
      <c r="E29" s="332"/>
      <c r="F29" s="332"/>
      <c r="G29" s="359"/>
      <c r="H29" s="351" t="str">
        <f>IF(入力!C16="","",入力!C16&amp;"　"&amp;入力!E16)</f>
        <v>築山　秀夫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32"/>
      <c r="S29" s="332"/>
      <c r="T29" s="343"/>
      <c r="U29" s="344"/>
      <c r="V29" s="345"/>
      <c r="W29" s="338"/>
      <c r="X29" s="338"/>
      <c r="Y29" s="338"/>
      <c r="Z29" s="333" t="str">
        <f>IF(入力!P16="","",入力!P16)</f>
        <v>船橋市丸山2-27-19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 t="str">
        <f>IF(入力!AK16="","",入力!AK16)</f>
        <v>439</v>
      </c>
      <c r="AY29" s="332"/>
      <c r="AZ29" s="332"/>
      <c r="BA29" s="332"/>
      <c r="BB29" s="73" t="s">
        <v>76</v>
      </c>
      <c r="BC29" s="332" t="str">
        <f>IF(入力!AP16="","",入力!AP16)</f>
        <v>0977</v>
      </c>
      <c r="BD29" s="332"/>
      <c r="BE29" s="332"/>
      <c r="BF29" s="337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29"/>
    </row>
    <row r="34" spans="3:58" ht="15" customHeight="1" x14ac:dyDescent="0.2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サクライ　マコト
櫻井　信人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6</v>
      </c>
      <c r="R34" s="299"/>
      <c r="S34" s="300"/>
      <c r="T34" s="304" t="str">
        <f>IF(入力!I25="","",入力!I25)</f>
        <v>我孫子市第一小学校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513378098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158</v>
      </c>
      <c r="BA34" s="299"/>
      <c r="BB34" s="299"/>
      <c r="BC34" s="299"/>
      <c r="BD34" s="299"/>
      <c r="BE34" s="299"/>
      <c r="BF34" s="310"/>
    </row>
    <row r="35" spans="3:58" ht="15" customHeight="1" x14ac:dyDescent="0.2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 x14ac:dyDescent="0.2">
      <c r="C36" s="286">
        <f>IF(入力!B27="","",入力!B27)</f>
        <v>4</v>
      </c>
      <c r="D36" s="287"/>
      <c r="E36" s="288"/>
      <c r="F36" s="292" t="str">
        <f>IF(入力!C28="","",入力!C27&amp;"　"&amp;入力!E27&amp;"
"&amp;入力!C28&amp;"　"&amp;入力!E28)</f>
        <v>クワタ　ヒデオ
桑田　英雄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6</v>
      </c>
      <c r="R36" s="299"/>
      <c r="S36" s="300"/>
      <c r="T36" s="304" t="str">
        <f>IF(入力!I27="","",入力!I27)</f>
        <v>市川市宮久保小学校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513493303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155</v>
      </c>
      <c r="BA36" s="299"/>
      <c r="BB36" s="299"/>
      <c r="BC36" s="299"/>
      <c r="BD36" s="299"/>
      <c r="BE36" s="299"/>
      <c r="BF36" s="310"/>
    </row>
    <row r="37" spans="3:58" ht="15" customHeight="1" x14ac:dyDescent="0.2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 x14ac:dyDescent="0.2">
      <c r="C38" s="286">
        <f>IF(入力!B29="","",入力!B29)</f>
        <v>2</v>
      </c>
      <c r="D38" s="287"/>
      <c r="E38" s="288"/>
      <c r="F38" s="292" t="str">
        <f>IF(入力!C30="","",入力!C29&amp;"　"&amp;入力!E29&amp;"
"&amp;入力!C30&amp;"　"&amp;入力!E30)</f>
        <v>ウエクサ　ミツキ
植草　光稀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6</v>
      </c>
      <c r="R38" s="299"/>
      <c r="S38" s="300"/>
      <c r="T38" s="304" t="str">
        <f>IF(入力!I29="","",入力!I29)</f>
        <v>船橋市塚田小学校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515255321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152</v>
      </c>
      <c r="BA38" s="299"/>
      <c r="BB38" s="299"/>
      <c r="BC38" s="299"/>
      <c r="BD38" s="299"/>
      <c r="BE38" s="299"/>
      <c r="BF38" s="310"/>
    </row>
    <row r="39" spans="3:58" ht="15" customHeight="1" x14ac:dyDescent="0.2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 x14ac:dyDescent="0.2">
      <c r="C40" s="286">
        <f>IF(入力!B31="","",入力!B31)</f>
        <v>3</v>
      </c>
      <c r="D40" s="287"/>
      <c r="E40" s="288"/>
      <c r="F40" s="292" t="str">
        <f>IF(入力!C32="","",入力!C31&amp;"　"&amp;入力!E31&amp;"
"&amp;入力!C32&amp;"　"&amp;入力!E32)</f>
        <v>サワグチ　カイト
澤口　魁仁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6</v>
      </c>
      <c r="R40" s="299"/>
      <c r="S40" s="300"/>
      <c r="T40" s="304" t="str">
        <f>IF(入力!I31="","",入力!I31)</f>
        <v>船橋市八栄小学校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513378107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167</v>
      </c>
      <c r="BA40" s="299"/>
      <c r="BB40" s="299"/>
      <c r="BC40" s="299"/>
      <c r="BD40" s="299"/>
      <c r="BE40" s="299"/>
      <c r="BF40" s="310"/>
    </row>
    <row r="41" spans="3:58" ht="15" customHeight="1" x14ac:dyDescent="0.2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 x14ac:dyDescent="0.2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ワタナベ　リュウセイ
渡邉　龍聖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6</v>
      </c>
      <c r="R42" s="299"/>
      <c r="S42" s="300"/>
      <c r="T42" s="304" t="str">
        <f>IF(入力!I33="","",入力!I33)</f>
        <v>鎌ケ谷市五本松小学校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518133573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147</v>
      </c>
      <c r="BA42" s="299"/>
      <c r="BB42" s="299"/>
      <c r="BC42" s="299"/>
      <c r="BD42" s="299"/>
      <c r="BE42" s="299"/>
      <c r="BF42" s="310"/>
    </row>
    <row r="43" spans="3:58" ht="15" customHeight="1" x14ac:dyDescent="0.2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 x14ac:dyDescent="0.2">
      <c r="C44" s="286">
        <f>IF(入力!B35="","",入力!B35)</f>
        <v>7</v>
      </c>
      <c r="D44" s="287"/>
      <c r="E44" s="288"/>
      <c r="F44" s="292" t="str">
        <f>IF(入力!C36="","",入力!C35&amp;"　"&amp;入力!E35&amp;"
"&amp;入力!C36&amp;"　"&amp;入力!E36)</f>
        <v>カツマタ　ショウゴ
勝又　勝吾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5</v>
      </c>
      <c r="R44" s="299"/>
      <c r="S44" s="300"/>
      <c r="T44" s="304" t="str">
        <f>IF(入力!I35="","",入力!I35)</f>
        <v>船橋市丸山小学校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514879251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138</v>
      </c>
      <c r="BA44" s="299"/>
      <c r="BB44" s="299"/>
      <c r="BC44" s="299"/>
      <c r="BD44" s="299"/>
      <c r="BE44" s="299"/>
      <c r="BF44" s="310"/>
    </row>
    <row r="45" spans="3:58" ht="15" customHeight="1" x14ac:dyDescent="0.2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 x14ac:dyDescent="0.2">
      <c r="C46" s="286">
        <f>IF(入力!B37="","",入力!B37)</f>
        <v>10</v>
      </c>
      <c r="D46" s="287"/>
      <c r="E46" s="288"/>
      <c r="F46" s="292" t="str">
        <f>IF(入力!C38="","",入力!C37&amp;"　"&amp;入力!E37&amp;"
"&amp;入力!C38&amp;"　"&amp;入力!E38)</f>
        <v>アサイ　ツカサ
浅井　司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5</v>
      </c>
      <c r="R46" s="299"/>
      <c r="S46" s="300"/>
      <c r="T46" s="304" t="str">
        <f>IF(入力!I37="","",入力!I37)</f>
        <v>船橋市夏見台小学校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514598901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143</v>
      </c>
      <c r="BA46" s="299"/>
      <c r="BB46" s="299"/>
      <c r="BC46" s="299"/>
      <c r="BD46" s="299"/>
      <c r="BE46" s="299"/>
      <c r="BF46" s="310"/>
    </row>
    <row r="47" spans="3:58" ht="15" customHeight="1" x14ac:dyDescent="0.2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 x14ac:dyDescent="0.2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タナカ　イマ
田中　衣優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5</v>
      </c>
      <c r="R48" s="299"/>
      <c r="S48" s="300"/>
      <c r="T48" s="304" t="str">
        <f>IF(入力!I39="","",入力!I39)</f>
        <v>我孫子市第四小学校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514599126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138</v>
      </c>
      <c r="BA48" s="299"/>
      <c r="BB48" s="299"/>
      <c r="BC48" s="299"/>
      <c r="BD48" s="299"/>
      <c r="BE48" s="299"/>
      <c r="BF48" s="310"/>
    </row>
    <row r="49" spans="3:58" ht="15" customHeight="1" x14ac:dyDescent="0.2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 x14ac:dyDescent="0.2">
      <c r="C50" s="286">
        <f>IF(入力!B41="","",入力!B41)</f>
        <v>6</v>
      </c>
      <c r="D50" s="287"/>
      <c r="E50" s="288"/>
      <c r="F50" s="292" t="str">
        <f>IF(入力!C42="","",入力!C41&amp;"　"&amp;入力!E41&amp;"
"&amp;入力!C42&amp;"　"&amp;入力!E42)</f>
        <v>スエヒロ　アキナリ
末弘　昭成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5</v>
      </c>
      <c r="R50" s="299"/>
      <c r="S50" s="300"/>
      <c r="T50" s="304" t="str">
        <f>IF(入力!I41="","",入力!I41)</f>
        <v>船橋市坪井小学校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515767036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140</v>
      </c>
      <c r="BA50" s="299"/>
      <c r="BB50" s="299"/>
      <c r="BC50" s="299"/>
      <c r="BD50" s="299"/>
      <c r="BE50" s="299"/>
      <c r="BF50" s="310"/>
    </row>
    <row r="51" spans="3:58" ht="15" customHeight="1" x14ac:dyDescent="0.2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 x14ac:dyDescent="0.2">
      <c r="C52" s="286">
        <f>IF(入力!B43="","",入力!B43)</f>
        <v>9</v>
      </c>
      <c r="D52" s="287"/>
      <c r="E52" s="288"/>
      <c r="F52" s="292" t="str">
        <f>IF(入力!C44="","",入力!C43&amp;"　"&amp;入力!E43&amp;"
"&amp;入力!C44&amp;"　"&amp;入力!E44)</f>
        <v>シンバシ　ワタル
新橋　世渉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>
        <f>IF(入力!G43="","",入力!G43)</f>
        <v>4</v>
      </c>
      <c r="R52" s="299"/>
      <c r="S52" s="300"/>
      <c r="T52" s="304" t="str">
        <f>IF(入力!I43="","",入力!I43)</f>
        <v>鎌ケ谷市北部小学校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514879232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125</v>
      </c>
      <c r="BA52" s="299"/>
      <c r="BB52" s="299"/>
      <c r="BC52" s="299"/>
      <c r="BD52" s="299"/>
      <c r="BE52" s="299"/>
      <c r="BF52" s="310"/>
    </row>
    <row r="53" spans="3:58" ht="15" customHeight="1" x14ac:dyDescent="0.2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 x14ac:dyDescent="0.2">
      <c r="C54" s="286">
        <f>IF(入力!B45="","",入力!B45)</f>
        <v>11</v>
      </c>
      <c r="D54" s="287"/>
      <c r="E54" s="288"/>
      <c r="F54" s="292" t="str">
        <f>IF(入力!C46="","",入力!C45&amp;"　"&amp;入力!E45&amp;"
"&amp;入力!C46&amp;"　"&amp;入力!E46)</f>
        <v>ヒラカタ　タイガ
平方　大翔</v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>
        <f>IF(入力!G45="","",入力!G45)</f>
        <v>3</v>
      </c>
      <c r="R54" s="299"/>
      <c r="S54" s="300"/>
      <c r="T54" s="304" t="str">
        <f>IF(入力!I45="","",入力!I45)</f>
        <v>船橋市塚田小学校</v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>
        <f>IF(入力!M45="","",入力!M45)</f>
        <v>515280053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>
        <f>IF(入力!P45="","",入力!P45)</f>
        <v>144</v>
      </c>
      <c r="BA54" s="299"/>
      <c r="BB54" s="299"/>
      <c r="BC54" s="299"/>
      <c r="BD54" s="299"/>
      <c r="BE54" s="299"/>
      <c r="BF54" s="310"/>
    </row>
    <row r="55" spans="3:58" ht="15" customHeight="1" x14ac:dyDescent="0.2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 x14ac:dyDescent="0.2">
      <c r="C56" s="286">
        <f>IF(入力!B47="","",入力!B47)</f>
        <v>12</v>
      </c>
      <c r="D56" s="287"/>
      <c r="E56" s="288"/>
      <c r="F56" s="292" t="str">
        <f>IF(入力!C48="","",入力!C47&amp;"　"&amp;入力!E47&amp;"
"&amp;入力!C48&amp;"　"&amp;入力!E48)</f>
        <v>カツマタ　レイン
勝又　玲音</v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>
        <f>IF(入力!G47="","",入力!G47)</f>
        <v>3</v>
      </c>
      <c r="R56" s="299"/>
      <c r="S56" s="300"/>
      <c r="T56" s="304" t="str">
        <f>IF(入力!I47="","",入力!I47)</f>
        <v>船橋市丸山小学校</v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>
        <f>IF(入力!M47="","",入力!M47)</f>
        <v>515767027</v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>
        <f>IF(入力!P47="","",入力!P47)</f>
        <v>130</v>
      </c>
      <c r="BA56" s="299"/>
      <c r="BB56" s="299"/>
      <c r="BC56" s="299"/>
      <c r="BD56" s="299"/>
      <c r="BE56" s="299"/>
      <c r="BF56" s="310"/>
    </row>
    <row r="57" spans="3:58" ht="15" customHeight="1" thickBot="1" x14ac:dyDescent="0.25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 x14ac:dyDescent="0.2">
      <c r="A2" s="268" t="s">
        <v>0</v>
      </c>
      <c r="B2" s="268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" customHeight="1" x14ac:dyDescent="0.2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 x14ac:dyDescent="0.2">
      <c r="A4" s="268" t="s">
        <v>18</v>
      </c>
      <c r="B4" s="268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68" t="s">
        <v>1</v>
      </c>
      <c r="B6" s="268"/>
      <c r="C6" s="269" t="str">
        <f>IF(入力!C8="","",入力!C8&amp;"　"&amp;入力!E8)</f>
        <v>築山　秀夫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 x14ac:dyDescent="0.2">
      <c r="A7" s="268"/>
      <c r="B7" s="268"/>
      <c r="C7" s="271"/>
      <c r="D7" s="272"/>
      <c r="E7" s="272"/>
      <c r="F7" s="272"/>
      <c r="G7" s="276">
        <f>IF(入力!G7="","",入力!G7)</f>
        <v>507290696</v>
      </c>
      <c r="H7" s="276"/>
      <c r="I7" s="276"/>
      <c r="J7" s="276">
        <f>IF(入力!J7="","",入力!J7)</f>
        <v>12416</v>
      </c>
      <c r="K7" s="276"/>
      <c r="L7" s="276"/>
      <c r="M7" s="276">
        <f>IF(入力!M7="","",入力!M7)</f>
        <v>217589</v>
      </c>
      <c r="N7" s="276"/>
      <c r="O7" s="276"/>
    </row>
    <row r="8" spans="1:15" ht="13.5" customHeight="1" x14ac:dyDescent="0.2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 x14ac:dyDescent="0.2">
      <c r="A9" s="268" t="s">
        <v>19</v>
      </c>
      <c r="B9" s="268"/>
      <c r="C9" s="269" t="str">
        <f>IF(入力!C10="","",入力!C10&amp;"　"&amp;入力!E10)</f>
        <v>宮城　洋一</v>
      </c>
      <c r="D9" s="270"/>
      <c r="E9" s="270"/>
      <c r="F9" s="270"/>
      <c r="G9" s="276">
        <f>IF(入力!G9="","",入力!G9)</f>
        <v>507290715</v>
      </c>
      <c r="H9" s="276"/>
      <c r="I9" s="276"/>
      <c r="J9" s="276">
        <f>IF(入力!J9="","",入力!J9)</f>
        <v>18501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 x14ac:dyDescent="0.2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 x14ac:dyDescent="0.2">
      <c r="A11" s="268" t="s">
        <v>20</v>
      </c>
      <c r="B11" s="268"/>
      <c r="C11" s="269" t="str">
        <f>IF(入力!C12="","",入力!C12&amp;"　"&amp;入力!E12)</f>
        <v>桑田　英治</v>
      </c>
      <c r="D11" s="270"/>
      <c r="E11" s="270"/>
      <c r="F11" s="270"/>
      <c r="G11" s="276">
        <f>IF(入力!G11="","",入力!G11)</f>
        <v>515587912</v>
      </c>
      <c r="H11" s="276"/>
      <c r="I11" s="276"/>
      <c r="J11" s="276" t="str">
        <f>IF(入力!J11="","",入力!J11)</f>
        <v/>
      </c>
      <c r="K11" s="276"/>
      <c r="L11" s="276"/>
      <c r="M11" s="276">
        <f>IF(入力!M11="","",入力!M11)</f>
        <v>376557</v>
      </c>
      <c r="N11" s="276"/>
      <c r="O11" s="276"/>
    </row>
    <row r="12" spans="1:15" ht="14.4" customHeight="1" x14ac:dyDescent="0.2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 x14ac:dyDescent="0.2">
      <c r="A13" s="268" t="s">
        <v>4</v>
      </c>
      <c r="B13" s="268"/>
      <c r="C13" s="269" t="str">
        <f>IF(入力!C14="","",入力!C14&amp;"　"&amp;入力!E14)</f>
        <v/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 x14ac:dyDescent="0.2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 x14ac:dyDescent="0.2">
      <c r="A15" s="268" t="s">
        <v>5</v>
      </c>
      <c r="B15" s="268"/>
      <c r="C15" s="269" t="str">
        <f>IF(入力!C16="","",入力!C16&amp;"　"&amp;入力!E16)</f>
        <v>築山　秀夫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 x14ac:dyDescent="0.2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 x14ac:dyDescent="0.2">
      <c r="A17" s="268" t="s">
        <v>6</v>
      </c>
      <c r="B17" s="268"/>
      <c r="C17" s="279" t="str">
        <f>IF(入力!C17="","",入力!C17&amp;"　"&amp;入力!E17)</f>
        <v>船橋市丸山2-27-19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 x14ac:dyDescent="0.2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68" t="s">
        <v>7</v>
      </c>
      <c r="B19" s="268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68" t="s">
        <v>8</v>
      </c>
      <c r="B21" s="268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 x14ac:dyDescent="0.2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櫻井　信人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我孫子市第一小学校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513378098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 x14ac:dyDescent="0.2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 x14ac:dyDescent="0.2">
      <c r="A27" s="268">
        <v>2</v>
      </c>
      <c r="B27" s="268">
        <f>IF(入力!B27="","",入力!B27)</f>
        <v>4</v>
      </c>
      <c r="C27" s="269" t="str">
        <f>IF(入力!C28="","",入力!C28&amp;"　"&amp;入力!E28)</f>
        <v>桑田　英雄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市川市宮久保小学校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513493303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 x14ac:dyDescent="0.2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 x14ac:dyDescent="0.2">
      <c r="A29" s="268">
        <v>3</v>
      </c>
      <c r="B29" s="268">
        <f>IF(入力!B29="","",入力!B29)</f>
        <v>2</v>
      </c>
      <c r="C29" s="269" t="str">
        <f>IF(入力!C30="","",入力!C30&amp;"　"&amp;入力!E30)</f>
        <v>植草　光稀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船橋市塚田小学校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515255321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 x14ac:dyDescent="0.2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 x14ac:dyDescent="0.2">
      <c r="A31" s="268">
        <v>4</v>
      </c>
      <c r="B31" s="268">
        <f>IF(入力!B31="","",入力!B31)</f>
        <v>3</v>
      </c>
      <c r="C31" s="269" t="str">
        <f>IF(入力!C32="","",入力!C32&amp;"　"&amp;入力!E32)</f>
        <v>澤口　魁仁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船橋市八栄小学校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513378107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 x14ac:dyDescent="0.2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 x14ac:dyDescent="0.2">
      <c r="A33" s="268">
        <v>5</v>
      </c>
      <c r="B33" s="268">
        <f>IF(入力!B33="","",入力!B33)</f>
        <v>5</v>
      </c>
      <c r="C33" s="269" t="str">
        <f>IF(入力!C34="","",入力!C34&amp;"　"&amp;入力!E34)</f>
        <v>渡邉　龍聖</v>
      </c>
      <c r="D33" s="270"/>
      <c r="E33" s="270"/>
      <c r="F33" s="270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鎌ケ谷市五本松小学校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518133573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 x14ac:dyDescent="0.2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 x14ac:dyDescent="0.2">
      <c r="A35" s="268">
        <v>6</v>
      </c>
      <c r="B35" s="268">
        <f>IF(入力!B35="","",入力!B35)</f>
        <v>7</v>
      </c>
      <c r="C35" s="269" t="str">
        <f>IF(入力!C36="","",入力!C36&amp;"　"&amp;入力!E36)</f>
        <v>勝又　勝吾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船橋市丸山小学校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514879251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 x14ac:dyDescent="0.2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 x14ac:dyDescent="0.2">
      <c r="A37" s="268">
        <v>7</v>
      </c>
      <c r="B37" s="268">
        <f>IF(入力!B37="","",入力!B37)</f>
        <v>10</v>
      </c>
      <c r="C37" s="269" t="str">
        <f>IF(入力!C38="","",入力!C38&amp;"　"&amp;入力!E38)</f>
        <v>浅井　司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船橋市夏見台小学校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514598901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 x14ac:dyDescent="0.2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 x14ac:dyDescent="0.2">
      <c r="A39" s="268">
        <v>8</v>
      </c>
      <c r="B39" s="268">
        <f>IF(入力!B39="","",入力!B39)</f>
        <v>8</v>
      </c>
      <c r="C39" s="269" t="str">
        <f>IF(入力!C40="","",入力!C40&amp;"　"&amp;入力!E40)</f>
        <v>田中　衣優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我孫子市第四小学校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514599126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 x14ac:dyDescent="0.2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 x14ac:dyDescent="0.2">
      <c r="A41" s="268">
        <v>9</v>
      </c>
      <c r="B41" s="268">
        <f>IF(入力!B41="","",入力!B41)</f>
        <v>6</v>
      </c>
      <c r="C41" s="269" t="str">
        <f>IF(入力!C42="","",入力!C42&amp;"　"&amp;入力!E42)</f>
        <v>末弘　昭成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船橋市坪井小学校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515767036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 x14ac:dyDescent="0.2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 x14ac:dyDescent="0.2">
      <c r="A43" s="268">
        <v>10</v>
      </c>
      <c r="B43" s="268">
        <f>IF(入力!B43="","",入力!B43)</f>
        <v>9</v>
      </c>
      <c r="C43" s="269" t="str">
        <f>IF(入力!C44="","",入力!C44&amp;"　"&amp;入力!E44)</f>
        <v>新橋　世渉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鎌ケ谷市北部小学校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514879232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 x14ac:dyDescent="0.2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 x14ac:dyDescent="0.2">
      <c r="A45" s="268">
        <v>11</v>
      </c>
      <c r="B45" s="268">
        <f>IF(入力!B45="","",入力!B45)</f>
        <v>11</v>
      </c>
      <c r="C45" s="269" t="str">
        <f>IF(入力!C46="","",入力!C46&amp;"　"&amp;入力!E46)</f>
        <v>平方　大翔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船橋市塚田小学校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515280053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 x14ac:dyDescent="0.2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 x14ac:dyDescent="0.2">
      <c r="A47" s="268">
        <v>12</v>
      </c>
      <c r="B47" s="268">
        <f>IF(入力!B47="","",入力!B47)</f>
        <v>12</v>
      </c>
      <c r="C47" s="269" t="str">
        <f>IF(入力!C48="","",入力!C48&amp;"　"&amp;入力!E48)</f>
        <v>勝又　玲音</v>
      </c>
      <c r="D47" s="270"/>
      <c r="E47" s="270"/>
      <c r="F47" s="270"/>
      <c r="G47" s="268">
        <f>IF(入力!G47="","",入力!G47)</f>
        <v>3</v>
      </c>
      <c r="H47" s="268" t="str">
        <f>IF(入力!H47="","",入力!H47)</f>
        <v/>
      </c>
      <c r="I47" s="268" t="str">
        <f>IF(入力!I47="","",入力!I47)</f>
        <v>船橋市丸山小学校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515767027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 x14ac:dyDescent="0.2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 x14ac:dyDescent="0.2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 x14ac:dyDescent="0.2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 x14ac:dyDescent="0.2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 x14ac:dyDescent="0.2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 x14ac:dyDescent="0.2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 x14ac:dyDescent="0.2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 x14ac:dyDescent="0.2">
      <c r="A2" s="268" t="s">
        <v>0</v>
      </c>
      <c r="B2" s="268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" customHeight="1" x14ac:dyDescent="0.2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 x14ac:dyDescent="0.2">
      <c r="A4" s="268" t="s">
        <v>18</v>
      </c>
      <c r="B4" s="268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68" t="s">
        <v>1</v>
      </c>
      <c r="B6" s="268"/>
      <c r="C6" s="269" t="str">
        <f>IF(入力!C8="","",入力!C8&amp;"　"&amp;入力!E8)</f>
        <v>築山　秀夫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 x14ac:dyDescent="0.2">
      <c r="A7" s="268"/>
      <c r="B7" s="268"/>
      <c r="C7" s="271"/>
      <c r="D7" s="272"/>
      <c r="E7" s="272"/>
      <c r="F7" s="272"/>
      <c r="G7" s="276">
        <f>IF(入力!G7="","",入力!G7)</f>
        <v>507290696</v>
      </c>
      <c r="H7" s="276"/>
      <c r="I7" s="276"/>
      <c r="J7" s="276">
        <f>IF(入力!J7="","",入力!J7)</f>
        <v>12416</v>
      </c>
      <c r="K7" s="276"/>
      <c r="L7" s="276"/>
      <c r="M7" s="276">
        <f>IF(入力!M7="","",入力!M7)</f>
        <v>217589</v>
      </c>
      <c r="N7" s="276"/>
      <c r="O7" s="276"/>
    </row>
    <row r="8" spans="1:15" ht="13.5" customHeight="1" x14ac:dyDescent="0.2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 x14ac:dyDescent="0.2">
      <c r="A9" s="268" t="s">
        <v>19</v>
      </c>
      <c r="B9" s="268"/>
      <c r="C9" s="269" t="str">
        <f>IF(入力!C10="","",入力!C10&amp;"　"&amp;入力!E10)</f>
        <v>宮城　洋一</v>
      </c>
      <c r="D9" s="270"/>
      <c r="E9" s="270"/>
      <c r="F9" s="270"/>
      <c r="G9" s="276">
        <f>IF(入力!G9="","",入力!G9)</f>
        <v>507290715</v>
      </c>
      <c r="H9" s="276"/>
      <c r="I9" s="276"/>
      <c r="J9" s="276">
        <f>IF(入力!J9="","",入力!J9)</f>
        <v>18501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 x14ac:dyDescent="0.2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 x14ac:dyDescent="0.2">
      <c r="A11" s="268" t="s">
        <v>20</v>
      </c>
      <c r="B11" s="268"/>
      <c r="C11" s="269" t="str">
        <f>IF(入力!C12="","",入力!C12&amp;"　"&amp;入力!E12)</f>
        <v>桑田　英治</v>
      </c>
      <c r="D11" s="270"/>
      <c r="E11" s="270"/>
      <c r="F11" s="270"/>
      <c r="G11" s="276">
        <f>IF(入力!G11="","",入力!G11)</f>
        <v>515587912</v>
      </c>
      <c r="H11" s="276"/>
      <c r="I11" s="276"/>
      <c r="J11" s="276" t="str">
        <f>IF(入力!J11="","",入力!J11)</f>
        <v/>
      </c>
      <c r="K11" s="276"/>
      <c r="L11" s="276"/>
      <c r="M11" s="276">
        <f>IF(入力!M11="","",入力!M11)</f>
        <v>376557</v>
      </c>
      <c r="N11" s="276"/>
      <c r="O11" s="276"/>
    </row>
    <row r="12" spans="1:15" ht="14.4" customHeight="1" x14ac:dyDescent="0.2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 x14ac:dyDescent="0.2">
      <c r="A13" s="268" t="s">
        <v>4</v>
      </c>
      <c r="B13" s="268"/>
      <c r="C13" s="269" t="str">
        <f>IF(入力!C14="","",入力!C14&amp;"　"&amp;入力!E14)</f>
        <v/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 x14ac:dyDescent="0.2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 x14ac:dyDescent="0.2">
      <c r="A15" s="268" t="s">
        <v>5</v>
      </c>
      <c r="B15" s="268"/>
      <c r="C15" s="269" t="str">
        <f>IF(入力!C16="","",入力!C16&amp;"　"&amp;入力!E16)</f>
        <v>築山　秀夫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 x14ac:dyDescent="0.2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 x14ac:dyDescent="0.2">
      <c r="A17" s="268" t="s">
        <v>6</v>
      </c>
      <c r="B17" s="268"/>
      <c r="C17" s="279" t="str">
        <f>IF(入力!C17="","",入力!C17&amp;"　"&amp;入力!E17)</f>
        <v>船橋市丸山2-27-19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 x14ac:dyDescent="0.2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68" t="s">
        <v>7</v>
      </c>
      <c r="B19" s="268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68" t="s">
        <v>8</v>
      </c>
      <c r="B21" s="268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 x14ac:dyDescent="0.2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櫻井　信人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我孫子市第一小学校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513378098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 x14ac:dyDescent="0.2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 x14ac:dyDescent="0.2">
      <c r="A27" s="268">
        <v>2</v>
      </c>
      <c r="B27" s="268">
        <f>IF(入力!B27="","",入力!B27)</f>
        <v>4</v>
      </c>
      <c r="C27" s="269" t="str">
        <f>IF(入力!C28="","",入力!C28&amp;"　"&amp;入力!E28)</f>
        <v>桑田　英雄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市川市宮久保小学校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513493303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 x14ac:dyDescent="0.2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 x14ac:dyDescent="0.2">
      <c r="A29" s="268">
        <v>3</v>
      </c>
      <c r="B29" s="268">
        <f>IF(入力!B29="","",入力!B29)</f>
        <v>2</v>
      </c>
      <c r="C29" s="269" t="str">
        <f>IF(入力!C30="","",入力!C30&amp;"　"&amp;入力!E30)</f>
        <v>植草　光稀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船橋市塚田小学校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515255321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 x14ac:dyDescent="0.2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 x14ac:dyDescent="0.2">
      <c r="A31" s="268">
        <v>4</v>
      </c>
      <c r="B31" s="268">
        <f>IF(入力!B31="","",入力!B31)</f>
        <v>3</v>
      </c>
      <c r="C31" s="269" t="str">
        <f>IF(入力!C32="","",入力!C32&amp;"　"&amp;入力!E32)</f>
        <v>澤口　魁仁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船橋市八栄小学校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513378107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 x14ac:dyDescent="0.2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 x14ac:dyDescent="0.2">
      <c r="A33" s="268">
        <v>5</v>
      </c>
      <c r="B33" s="268">
        <f>IF(入力!B33="","",入力!B33)</f>
        <v>5</v>
      </c>
      <c r="C33" s="269" t="str">
        <f>IF(入力!C34="","",入力!C34&amp;"　"&amp;入力!E34)</f>
        <v>渡邉　龍聖</v>
      </c>
      <c r="D33" s="270"/>
      <c r="E33" s="270"/>
      <c r="F33" s="270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鎌ケ谷市五本松小学校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518133573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 x14ac:dyDescent="0.2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 x14ac:dyDescent="0.2">
      <c r="A35" s="268">
        <v>6</v>
      </c>
      <c r="B35" s="268">
        <f>IF(入力!B35="","",入力!B35)</f>
        <v>7</v>
      </c>
      <c r="C35" s="269" t="str">
        <f>IF(入力!C36="","",入力!C36&amp;"　"&amp;入力!E36)</f>
        <v>勝又　勝吾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船橋市丸山小学校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514879251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 x14ac:dyDescent="0.2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 x14ac:dyDescent="0.2">
      <c r="A37" s="268">
        <v>7</v>
      </c>
      <c r="B37" s="268">
        <f>IF(入力!B37="","",入力!B37)</f>
        <v>10</v>
      </c>
      <c r="C37" s="269" t="str">
        <f>IF(入力!C38="","",入力!C38&amp;"　"&amp;入力!E38)</f>
        <v>浅井　司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船橋市夏見台小学校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514598901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 x14ac:dyDescent="0.2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 x14ac:dyDescent="0.2">
      <c r="A39" s="268">
        <v>8</v>
      </c>
      <c r="B39" s="268">
        <f>IF(入力!B39="","",入力!B39)</f>
        <v>8</v>
      </c>
      <c r="C39" s="269" t="str">
        <f>IF(入力!C40="","",入力!C40&amp;"　"&amp;入力!E40)</f>
        <v>田中　衣優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我孫子市第四小学校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514599126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 x14ac:dyDescent="0.2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 x14ac:dyDescent="0.2">
      <c r="A41" s="268">
        <v>9</v>
      </c>
      <c r="B41" s="268">
        <f>IF(入力!B41="","",入力!B41)</f>
        <v>6</v>
      </c>
      <c r="C41" s="269" t="str">
        <f>IF(入力!C42="","",入力!C42&amp;"　"&amp;入力!E42)</f>
        <v>末弘　昭成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船橋市坪井小学校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515767036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 x14ac:dyDescent="0.2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 x14ac:dyDescent="0.2">
      <c r="A43" s="268">
        <v>10</v>
      </c>
      <c r="B43" s="268">
        <f>IF(入力!B43="","",入力!B43)</f>
        <v>9</v>
      </c>
      <c r="C43" s="269" t="str">
        <f>IF(入力!C44="","",入力!C44&amp;"　"&amp;入力!E44)</f>
        <v>新橋　世渉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鎌ケ谷市北部小学校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514879232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 x14ac:dyDescent="0.2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 x14ac:dyDescent="0.2">
      <c r="A45" s="268">
        <v>11</v>
      </c>
      <c r="B45" s="268">
        <f>IF(入力!B45="","",入力!B45)</f>
        <v>11</v>
      </c>
      <c r="C45" s="269" t="str">
        <f>IF(入力!C46="","",入力!C46&amp;"　"&amp;入力!E46)</f>
        <v>平方　大翔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船橋市塚田小学校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515280053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 x14ac:dyDescent="0.2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 x14ac:dyDescent="0.2">
      <c r="A47" s="268">
        <v>12</v>
      </c>
      <c r="B47" s="268">
        <f>IF(入力!B47="","",入力!B47)</f>
        <v>12</v>
      </c>
      <c r="C47" s="269" t="str">
        <f>IF(入力!C48="","",入力!C48&amp;"　"&amp;入力!E48)</f>
        <v>勝又　玲音</v>
      </c>
      <c r="D47" s="270"/>
      <c r="E47" s="270"/>
      <c r="F47" s="270"/>
      <c r="G47" s="268">
        <f>IF(入力!G47="","",入力!G47)</f>
        <v>3</v>
      </c>
      <c r="H47" s="268" t="str">
        <f>IF(入力!H47="","",入力!H47)</f>
        <v/>
      </c>
      <c r="I47" s="268" t="str">
        <f>IF(入力!I47="","",入力!I47)</f>
        <v>船橋市丸山小学校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515767027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 x14ac:dyDescent="0.2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 x14ac:dyDescent="0.2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 x14ac:dyDescent="0.2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 x14ac:dyDescent="0.2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 x14ac:dyDescent="0.2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 x14ac:dyDescent="0.2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 x14ac:dyDescent="0.2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 x14ac:dyDescent="0.25">
      <c r="A5" s="445"/>
      <c r="B5" s="446"/>
      <c r="C5" s="446"/>
      <c r="D5" s="446"/>
      <c r="E5" s="446"/>
      <c r="F5" s="446"/>
      <c r="G5" s="447"/>
      <c r="H5" s="29" t="str">
        <f>IF(入力!J3="","",入力!J3)</f>
        <v>男子</v>
      </c>
      <c r="I5" s="29">
        <f>入力!Y25</f>
        <v>14</v>
      </c>
      <c r="J5" s="448" t="str">
        <f>IF(入力!A55="","",入力!A55)</f>
        <v>日々練習してきたこと、準備してきたことに誇りをもちます。
いつも一生懸命サポート、応援してくれている人たちに感謝いたします。
そしてコートで、一人一人が『その力本気で出し切ります』</v>
      </c>
      <c r="K5" s="449"/>
      <c r="L5" s="449"/>
      <c r="M5" s="449"/>
      <c r="N5" s="449"/>
      <c r="O5" s="449"/>
      <c r="P5" s="449"/>
      <c r="Q5" s="450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船橋市丸山2-27-19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桑田</v>
      </c>
      <c r="D20" s="33" t="str">
        <f>IF(入力!E12="","",入力!E12)</f>
        <v>英治</v>
      </c>
      <c r="E20" s="33" t="str">
        <f>IF(入力!C11="","",入力!C11)</f>
        <v>クワタ</v>
      </c>
      <c r="F20" s="33" t="str">
        <f>IF(入力!E11="","",入力!E11)</f>
        <v>エイジ</v>
      </c>
      <c r="G20" s="33">
        <f>IF(入力!G11="","",入力!G11)</f>
        <v>515587912</v>
      </c>
      <c r="H20" s="33" t="str">
        <f>IF(入力!J11="","",入力!J11)</f>
        <v/>
      </c>
      <c r="I20" s="33">
        <f>IF(入力!M11="","",入力!M11)</f>
        <v>376557</v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0811</v>
      </c>
      <c r="T20" s="33" t="str">
        <f>IF(入力!P12="","",入力!P12)</f>
        <v>市川市北方町4-1705-16</v>
      </c>
      <c r="U20" s="33" t="str">
        <f>IF(入力!AL11="","",入力!AL11)</f>
        <v>047</v>
      </c>
      <c r="V20" s="33" t="str">
        <f>IF(入力!AK12="","",入力!AK12)</f>
        <v>718</v>
      </c>
      <c r="W20" s="33" t="str">
        <f>IF(入力!AP12="","",入力!AP12)</f>
        <v>8816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64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船橋市丸山2-27-19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櫻井</v>
      </c>
      <c r="D24" s="75" t="str">
        <f>VLOOKUP($B$51,$A$53:$F$352,4)</f>
        <v>信人</v>
      </c>
      <c r="E24" s="75" t="str">
        <f>VLOOKUP($B$51,$A$53:$F$352,5)</f>
        <v>サクライ</v>
      </c>
      <c r="F24" s="75" t="str">
        <f>VLOOKUP($B$51,$A$53:$F$352,6)</f>
        <v>マコト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櫻井</v>
      </c>
      <c r="D53" s="33" t="str">
        <f>IF(入力!E26="","",入力!E26)</f>
        <v>信人</v>
      </c>
      <c r="E53" s="33" t="str">
        <f>IF(入力!C25="","",入力!C25)</f>
        <v>サクライ</v>
      </c>
      <c r="F53" s="33" t="str">
        <f>IF(入力!E25="","",入力!E25)</f>
        <v>マコト</v>
      </c>
      <c r="G53" s="33">
        <f>IF(入力!M25="","",入力!M25)</f>
        <v>513378098</v>
      </c>
      <c r="H53" s="33" t="str">
        <f>IF(入力!I25="","",入力!I25)</f>
        <v>我孫子市第一小学校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4</v>
      </c>
      <c r="C54" s="33" t="str">
        <f>IF(入力!C28="","",入力!C28)</f>
        <v>桑田</v>
      </c>
      <c r="D54" s="33" t="str">
        <f>IF(入力!E28="","",入力!E28)</f>
        <v>英雄</v>
      </c>
      <c r="E54" s="33" t="str">
        <f>IF(入力!C27="","",入力!C27)</f>
        <v>クワタ</v>
      </c>
      <c r="F54" s="33" t="str">
        <f>IF(入力!E27="","",入力!E27)</f>
        <v>ヒデオ</v>
      </c>
      <c r="G54" s="33">
        <f>IF(入力!M27="","",入力!M27)</f>
        <v>513493303</v>
      </c>
      <c r="H54" s="33" t="str">
        <f>IF(入力!I27="","",入力!I27)</f>
        <v>市川市宮久保小学校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2</v>
      </c>
      <c r="C55" s="33" t="str">
        <f>IF(入力!C30="","",入力!C30)</f>
        <v>植草</v>
      </c>
      <c r="D55" s="33" t="str">
        <f>IF(入力!E30="","",入力!E30)</f>
        <v>光稀</v>
      </c>
      <c r="E55" s="33" t="str">
        <f>IF(入力!C29="","",入力!C29)</f>
        <v>ウエクサ</v>
      </c>
      <c r="F55" s="33" t="str">
        <f>IF(入力!E29="","",入力!E29)</f>
        <v>ミツキ</v>
      </c>
      <c r="G55" s="33">
        <f>IF(入力!M29="","",入力!M29)</f>
        <v>515255321</v>
      </c>
      <c r="H55" s="33" t="str">
        <f>IF(入力!I29="","",入力!I29)</f>
        <v>船橋市塚田小学校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3</v>
      </c>
      <c r="C56" s="33" t="str">
        <f>IF(入力!C32="","",入力!C32)</f>
        <v>澤口</v>
      </c>
      <c r="D56" s="33" t="str">
        <f>IF(入力!E32="","",入力!E32)</f>
        <v>魁仁</v>
      </c>
      <c r="E56" s="33" t="str">
        <f>IF(入力!C31="","",入力!C31)</f>
        <v>サワグチ</v>
      </c>
      <c r="F56" s="33" t="str">
        <f>IF(入力!E31="","",入力!E31)</f>
        <v>カイト</v>
      </c>
      <c r="G56" s="33">
        <f>IF(入力!M31="","",入力!M31)</f>
        <v>513378107</v>
      </c>
      <c r="H56" s="33" t="str">
        <f>IF(入力!I31="","",入力!I31)</f>
        <v>船橋市八栄小学校</v>
      </c>
      <c r="I56" s="33">
        <f>IF(入力!G31="","",入力!G31)</f>
        <v>6</v>
      </c>
      <c r="J56" s="33">
        <f>IF(入力!P31="","",入力!P31)</f>
        <v>167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渡邉</v>
      </c>
      <c r="D57" s="33" t="str">
        <f>IF(入力!E34="","",入力!E34)</f>
        <v>龍聖</v>
      </c>
      <c r="E57" s="33" t="str">
        <f>IF(入力!C33="","",入力!C33)</f>
        <v>ワタナベ</v>
      </c>
      <c r="F57" s="33" t="str">
        <f>IF(入力!E33="","",入力!E33)</f>
        <v>リュウセイ</v>
      </c>
      <c r="G57" s="33">
        <f>IF(入力!M33="","",入力!M33)</f>
        <v>518133573</v>
      </c>
      <c r="H57" s="33" t="str">
        <f>IF(入力!I33="","",入力!I33)</f>
        <v>鎌ケ谷市五本松小学校</v>
      </c>
      <c r="I57" s="33">
        <f>IF(入力!G33="","",入力!G33)</f>
        <v>6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7</v>
      </c>
      <c r="C58" s="33" t="str">
        <f>IF(入力!C36="","",入力!C36)</f>
        <v>勝又</v>
      </c>
      <c r="D58" s="33" t="str">
        <f>IF(入力!E36="","",入力!E36)</f>
        <v>勝吾</v>
      </c>
      <c r="E58" s="33" t="str">
        <f>IF(入力!C35="","",入力!C35)</f>
        <v>カツマタ</v>
      </c>
      <c r="F58" s="33" t="str">
        <f>IF(入力!E35="","",入力!E35)</f>
        <v>ショウゴ</v>
      </c>
      <c r="G58" s="33">
        <f>IF(入力!M35="","",入力!M35)</f>
        <v>514879251</v>
      </c>
      <c r="H58" s="33" t="str">
        <f>IF(入力!I35="","",入力!I35)</f>
        <v>船橋市丸山小学校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10</v>
      </c>
      <c r="C59" s="33" t="str">
        <f>IF(入力!C38="","",入力!C38)</f>
        <v>浅井</v>
      </c>
      <c r="D59" s="33" t="str">
        <f>IF(入力!E38="","",入力!E38)</f>
        <v>司</v>
      </c>
      <c r="E59" s="33" t="str">
        <f>IF(入力!C37="","",入力!C37)</f>
        <v>アサイ</v>
      </c>
      <c r="F59" s="33" t="str">
        <f>IF(入力!E37="","",入力!E37)</f>
        <v>ツカサ</v>
      </c>
      <c r="G59" s="33">
        <f>IF(入力!M37="","",入力!M37)</f>
        <v>514598901</v>
      </c>
      <c r="H59" s="33" t="str">
        <f>IF(入力!I37="","",入力!I37)</f>
        <v>船橋市夏見台小学校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田中</v>
      </c>
      <c r="D60" s="33" t="str">
        <f>IF(入力!E40="","",入力!E40)</f>
        <v>衣優</v>
      </c>
      <c r="E60" s="33" t="str">
        <f>IF(入力!C39="","",入力!C39)</f>
        <v>タナカ</v>
      </c>
      <c r="F60" s="33" t="str">
        <f>IF(入力!E39="","",入力!E39)</f>
        <v>イマ</v>
      </c>
      <c r="G60" s="33">
        <f>IF(入力!M39="","",入力!M39)</f>
        <v>514599126</v>
      </c>
      <c r="H60" s="33" t="str">
        <f>IF(入力!I39="","",入力!I39)</f>
        <v>我孫子市第四小学校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6</v>
      </c>
      <c r="C61" s="33" t="str">
        <f>IF(入力!C42="","",入力!C42)</f>
        <v>末弘</v>
      </c>
      <c r="D61" s="33" t="str">
        <f>IF(入力!E42="","",入力!E42)</f>
        <v>昭成</v>
      </c>
      <c r="E61" s="33" t="str">
        <f>IF(入力!C41="","",入力!C41)</f>
        <v>スエヒロ</v>
      </c>
      <c r="F61" s="33" t="str">
        <f>IF(入力!E41="","",入力!E41)</f>
        <v>アキナリ</v>
      </c>
      <c r="G61" s="33">
        <f>IF(入力!M41="","",入力!M41)</f>
        <v>515767036</v>
      </c>
      <c r="H61" s="33" t="str">
        <f>IF(入力!I41="","",入力!I41)</f>
        <v>船橋市坪井小学校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9</v>
      </c>
      <c r="C62" s="33" t="str">
        <f>IF(入力!C44="","",入力!C44)</f>
        <v>新橋</v>
      </c>
      <c r="D62" s="33" t="str">
        <f>IF(入力!E44="","",入力!E44)</f>
        <v>世渉</v>
      </c>
      <c r="E62" s="33" t="str">
        <f>IF(入力!C43="","",入力!C43)</f>
        <v>シンバシ</v>
      </c>
      <c r="F62" s="33" t="str">
        <f>IF(入力!E43="","",入力!E43)</f>
        <v>ワタル</v>
      </c>
      <c r="G62" s="33">
        <f>IF(入力!M43="","",入力!M43)</f>
        <v>514879232</v>
      </c>
      <c r="H62" s="33" t="str">
        <f>IF(入力!I43="","",入力!I43)</f>
        <v>鎌ケ谷市北部小学校</v>
      </c>
      <c r="I62" s="33">
        <f>IF(入力!G43="","",入力!G43)</f>
        <v>4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平方</v>
      </c>
      <c r="D63" s="33" t="str">
        <f>IF(入力!E46="","",入力!E46)</f>
        <v>大翔</v>
      </c>
      <c r="E63" s="33" t="str">
        <f>IF(入力!C45="","",入力!C45)</f>
        <v>ヒラカタ</v>
      </c>
      <c r="F63" s="33" t="str">
        <f>IF(入力!E45="","",入力!E45)</f>
        <v>タイガ</v>
      </c>
      <c r="G63" s="33">
        <f>IF(入力!M45="","",入力!M45)</f>
        <v>515280053</v>
      </c>
      <c r="H63" s="33" t="str">
        <f>IF(入力!I45="","",入力!I45)</f>
        <v>船橋市塚田小学校</v>
      </c>
      <c r="I63" s="33">
        <f>IF(入力!G45="","",入力!G45)</f>
        <v>3</v>
      </c>
      <c r="J63" s="33">
        <f>IF(入力!P45="","",入力!P45)</f>
        <v>144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勝又</v>
      </c>
      <c r="D64" s="33" t="str">
        <f>IF(入力!E48="","",入力!E48)</f>
        <v>玲音</v>
      </c>
      <c r="E64" s="33" t="str">
        <f>IF(入力!C47="","",入力!C47)</f>
        <v>カツマタ</v>
      </c>
      <c r="F64" s="33" t="str">
        <f>IF(入力!E47="","",入力!E47)</f>
        <v>レイン</v>
      </c>
      <c r="G64" s="33">
        <f>IF(入力!M47="","",入力!M47)</f>
        <v>515767027</v>
      </c>
      <c r="H64" s="33" t="str">
        <f>IF(入力!I47="","",入力!I47)</f>
        <v>船橋市丸山小学校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2018-05-16T12:31:04Z</dcterms:modified>
</cp:coreProperties>
</file>