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26527302-E2BE-471B-ACE2-EF89628EAB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<sst xmlns="http://schemas.openxmlformats.org/spreadsheetml/2006/main" count="445" uniqueCount="303">
  <si>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</si>
  <si>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</si>
  <si>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</si>
  <si>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</si>
  <si>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</si>
  <si>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</si>
  <si>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</si>
  <si>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</si>
  <si>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</si>
  <si>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</si>
  <si>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</si>
  <si>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</si>
  <si>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</si>
  <si>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</si>
  <si>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</si>
  <si>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</si>
  <si>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</si>
  <si>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</si>
  <si>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</si>
  <si>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</si>
  <si>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</si>
  <si>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</si>
  <si>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</si>
  <si>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</si>
  <si>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</si>
  <si>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</si>
  <si>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</si>
  <si>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</si>
  <si>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</si>
  <si>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</si>
  <si>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</si>
  <si>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</si>
  <si>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</si>
  <si>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</si>
  <si>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</si>
  <si>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</si>
  <si>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</si>
  <si>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</si>
  <si>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</si>
  <si>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</si>
  <si>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</si>
  <si>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</si>
  <si>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</si>
  <si>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</si>
  <si>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</si>
  <si>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</si>
  <si>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</si>
  <si>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</si>
  <si>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</si>
  <si>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</si>
  <si>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</si>
  <si>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</si>
  <si>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</si>
  <si>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</si>
  <si>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</si>
  <si>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</si>
  <si>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</si>
  <si>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</si>
  <si>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</si>
  <si>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</si>
  <si>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</si>
  <si>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</si>
  <si>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</si>
  <si>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</si>
  <si>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</si>
  <si>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</si>
  <si>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</si>
  <si>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</si>
  <si>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</si>
  <si>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</si>
  <si>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</si>
  <si>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</si>
  <si>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</si>
  <si>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</si>
  <si>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</si>
  <si>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</si>
  <si>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</si>
  <si>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</si>
  <si>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</si>
  <si>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</si>
  <si>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</si>
  <si>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</si>
  <si>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</si>
  <si>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</si>
  <si>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</si>
  <si>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</si>
  <si>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</si>
  <si>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</si>
  <si>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</si>
  <si>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</si>
  <si>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</si>
  <si>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</si>
  <si>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</si>
  <si>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</si>
  <si>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</si>
  <si>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</si>
  <si>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</si>
  <si>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</si>
  <si>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</si>
  <si>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</si>
  <si>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</si>
  <si>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</si>
  <si>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</si>
  <si>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</si>
  <si>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</si>
  <si>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</si>
  <si>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</si>
  <si>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</si>
  <si>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</si>
  <si>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</si>
  <si>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</si>
  <si>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</si>
  <si>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</si>
  <si>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</si>
  <si>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</si>
  <si>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</si>
  <si>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</si>
  <si>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</si>
  <si>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</si>
  <si>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</si>
  <si>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</si>
  <si>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</si>
  <si>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</si>
  <si>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</si>
  <si>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</si>
  <si>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</si>
  <si>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</si>
  <si>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</si>
  <si>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</si>
  <si>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</si>
  <si>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</si>
  <si>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</si>
  <si>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</si>
  <si>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</si>
  <si>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</si>
  <si>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</si>
  <si>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</si>
  <si>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</si>
  <si>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</si>
  <si>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</si>
  <si>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</si>
  <si>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</si>
  <si>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</si>
  <si>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</si>
  <si>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</si>
  <si>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</si>
  <si>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</si>
  <si>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</si>
  <si>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</si>
  <si>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</si>
  <si>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</si>
  <si>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</si>
  <si>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</si>
  <si>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</si>
  <si>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</si>
  <si>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</si>
  <si>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</si>
  <si>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</si>
  <si>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</si>
  <si>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</si>
  <si>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</si>
  <si>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</si>
  <si>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</si>
  <si>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</si>
  <si>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</si>
  <si>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</si>
  <si>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</si>
  <si>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</si>
  <si>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</si>
  <si>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</si>
  <si>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</si>
  <si>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</si>
  <si>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</si>
  <si>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</si>
  <si>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</si>
  <si>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</si>
  <si>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</si>
  <si>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</si>
  <si>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</si>
  <si>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</si>
  <si>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</si>
  <si>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</si>
  <si>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</si>
  <si>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</si>
  <si>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</si>
  <si>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</si>
  <si>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</si>
  <si>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</si>
  <si>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</si>
  <si>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</si>
  <si>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</si>
  <si>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</si>
  <si>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</si>
  <si>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</si>
  <si>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</si>
  <si>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</si>
  <si>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</si>
  <si>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</si>
  <si>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</si>
  <si>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</si>
  <si>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</si>
  <si>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</si>
  <si>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</si>
  <si>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東武アーバンライン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</si>
  <si>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</si>
  <si>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</si>
  <si>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</si>
  <si>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</si>
  <si>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</si>
  <si>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</si>
  <si>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</si>
  <si>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</si>
  <si>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</si>
  <si>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平方</t>
    <rPh sb="0" eb="2">
      <t>ヒラカタ</t>
    </rPh>
    <phoneticPr fontId="2"/>
  </si>
  <si>
    <t>理恵子</t>
    <rPh sb="0" eb="3">
      <t>リエコ</t>
    </rPh>
    <phoneticPr fontId="2"/>
  </si>
  <si>
    <t>リエコ</t>
    <phoneticPr fontId="2"/>
  </si>
  <si>
    <t>ヒラカタ</t>
    <phoneticPr fontId="2"/>
  </si>
  <si>
    <t>273</t>
    <phoneticPr fontId="2"/>
  </si>
  <si>
    <t>0048</t>
    <phoneticPr fontId="2"/>
  </si>
  <si>
    <t>船橋市丸山2-28-19</t>
    <rPh sb="0" eb="3">
      <t>フナバシシ</t>
    </rPh>
    <rPh sb="3" eb="5">
      <t>マルヤマ</t>
    </rPh>
    <phoneticPr fontId="2"/>
  </si>
  <si>
    <t>船橋市丸山3-59-7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</si>
  <si>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</si>
  <si>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</si>
  <si>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</si>
  <si>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</si>
  <si>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船橋市丸山２－２８－１９</t>
    <rPh sb="0" eb="3">
      <t>フナバシシ</t>
    </rPh>
    <rPh sb="3" eb="5">
      <t>マルヤマ</t>
    </rPh>
    <phoneticPr fontId="2"/>
  </si>
  <si>
    <t>０４７－４３９－０９７７</t>
    <phoneticPr fontId="2"/>
  </si>
  <si>
    <t>0041</t>
    <phoneticPr fontId="2"/>
  </si>
  <si>
    <t>090</t>
    <phoneticPr fontId="2"/>
  </si>
  <si>
    <t>1373</t>
    <phoneticPr fontId="2"/>
  </si>
  <si>
    <t>2475</t>
    <phoneticPr fontId="2"/>
  </si>
  <si>
    <t>船橋市旭町5-5-33</t>
    <rPh sb="0" eb="3">
      <t>フナバシシ</t>
    </rPh>
    <rPh sb="3" eb="5">
      <t>アサヒチョウ</t>
    </rPh>
    <phoneticPr fontId="2"/>
  </si>
  <si>
    <t>　　</t>
    <phoneticPr fontId="2"/>
  </si>
  <si>
    <t>①</t>
    <phoneticPr fontId="2"/>
  </si>
  <si>
    <t>シンバシ</t>
    <phoneticPr fontId="2"/>
  </si>
  <si>
    <t>ワタル</t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</si>
  <si>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</si>
  <si>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</si>
  <si>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イワサキ</t>
    <phoneticPr fontId="2"/>
  </si>
  <si>
    <t>ナオタロウ</t>
    <phoneticPr fontId="2"/>
  </si>
  <si>
    <t>岩﨑</t>
    <rPh sb="0" eb="2">
      <t>イワサキ</t>
    </rPh>
    <phoneticPr fontId="2"/>
  </si>
  <si>
    <t>直太朗</t>
    <rPh sb="0" eb="3">
      <t>ナオタロウ</t>
    </rPh>
    <phoneticPr fontId="2"/>
  </si>
  <si>
    <t>サイトウ</t>
    <phoneticPr fontId="2"/>
  </si>
  <si>
    <t>ツバサ</t>
    <phoneticPr fontId="2"/>
  </si>
  <si>
    <t>齋藤</t>
    <rPh sb="0" eb="2">
      <t>サイトウ</t>
    </rPh>
    <phoneticPr fontId="2"/>
  </si>
  <si>
    <t>翼</t>
    <rPh sb="0" eb="1">
      <t>ツバサ</t>
    </rPh>
    <phoneticPr fontId="2"/>
  </si>
  <si>
    <t>イシダ</t>
    <phoneticPr fontId="2"/>
  </si>
  <si>
    <t>ユウタ</t>
    <phoneticPr fontId="2"/>
  </si>
  <si>
    <t>臼井</t>
    <rPh sb="0" eb="2">
      <t>ウスイ</t>
    </rPh>
    <phoneticPr fontId="2"/>
  </si>
  <si>
    <t>暖眞</t>
    <rPh sb="0" eb="1">
      <t>ダン</t>
    </rPh>
    <rPh sb="1" eb="2">
      <t>マコト</t>
    </rPh>
    <phoneticPr fontId="2"/>
  </si>
  <si>
    <t>ウスイ</t>
    <phoneticPr fontId="2"/>
  </si>
  <si>
    <t>ハルマ</t>
    <phoneticPr fontId="2"/>
  </si>
  <si>
    <t>オオヌキ</t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</si>
  <si>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</si>
  <si>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</si>
  <si>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カツマタ</t>
    <phoneticPr fontId="2"/>
  </si>
  <si>
    <t>レイン</t>
    <phoneticPr fontId="2"/>
  </si>
  <si>
    <t>勝又</t>
    <rPh sb="0" eb="2">
      <t>カツマタ</t>
    </rPh>
    <phoneticPr fontId="2"/>
  </si>
  <si>
    <t>玲音</t>
    <rPh sb="0" eb="1">
      <t>レイ</t>
    </rPh>
    <rPh sb="1" eb="2">
      <t>オト</t>
    </rPh>
    <phoneticPr fontId="2"/>
  </si>
  <si>
    <t>八倉巻</t>
    <rPh sb="0" eb="3">
      <t>ハチクラマキ</t>
    </rPh>
    <phoneticPr fontId="2"/>
  </si>
  <si>
    <t>巧</t>
    <rPh sb="0" eb="1">
      <t>コウ</t>
    </rPh>
    <phoneticPr fontId="2"/>
  </si>
  <si>
    <t>コウ</t>
    <phoneticPr fontId="2"/>
  </si>
  <si>
    <t>ヤグラマキ</t>
    <phoneticPr fontId="2"/>
  </si>
  <si>
    <t>ヒラカタ</t>
    <phoneticPr fontId="2"/>
  </si>
  <si>
    <t>タイガ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</si>
  <si>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</si>
  <si>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</si>
  <si>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セイノ</t>
    <phoneticPr fontId="2"/>
  </si>
  <si>
    <t>コオ</t>
    <phoneticPr fontId="2"/>
  </si>
  <si>
    <t>清野</t>
    <rPh sb="0" eb="2">
      <t>キヨノ</t>
    </rPh>
    <phoneticPr fontId="2"/>
  </si>
  <si>
    <t>光央</t>
    <rPh sb="0" eb="1">
      <t>コウ</t>
    </rPh>
    <rPh sb="1" eb="2">
      <t>オウ</t>
    </rPh>
    <phoneticPr fontId="2"/>
  </si>
  <si>
    <t>シズノ</t>
    <phoneticPr fontId="2"/>
  </si>
  <si>
    <t>アオシ</t>
    <phoneticPr fontId="2"/>
  </si>
  <si>
    <t>閑野</t>
    <phoneticPr fontId="2"/>
  </si>
  <si>
    <t>蒼紫</t>
    <rPh sb="0" eb="1">
      <t>アオ</t>
    </rPh>
    <rPh sb="1" eb="2">
      <t>シ</t>
    </rPh>
    <phoneticPr fontId="2"/>
  </si>
  <si>
    <t>田所</t>
    <rPh sb="0" eb="2">
      <t>タドコロ</t>
    </rPh>
    <phoneticPr fontId="2"/>
  </si>
  <si>
    <t>優太</t>
    <rPh sb="0" eb="2">
      <t>ユウタ</t>
    </rPh>
    <phoneticPr fontId="2"/>
  </si>
  <si>
    <t>ユウタ</t>
    <phoneticPr fontId="2"/>
  </si>
  <si>
    <t>タドコロ</t>
    <phoneticPr fontId="2"/>
  </si>
  <si>
    <t>八木</t>
    <rPh sb="0" eb="2">
      <t>ヤギ</t>
    </rPh>
    <phoneticPr fontId="2"/>
  </si>
  <si>
    <t>隼</t>
    <rPh sb="0" eb="1">
      <t>ハヤト</t>
    </rPh>
    <phoneticPr fontId="2"/>
  </si>
  <si>
    <t>ハヤト</t>
    <phoneticPr fontId="2"/>
  </si>
  <si>
    <t>ヤギ</t>
    <phoneticPr fontId="2"/>
  </si>
  <si>
    <t>大橋</t>
    <rPh sb="0" eb="2">
      <t>オオハシ</t>
    </rPh>
    <phoneticPr fontId="2"/>
  </si>
  <si>
    <t>昇太郎</t>
    <rPh sb="0" eb="3">
      <t>ショウタロウ</t>
    </rPh>
    <phoneticPr fontId="2"/>
  </si>
  <si>
    <t>ショウタロウ</t>
    <phoneticPr fontId="2"/>
  </si>
  <si>
    <t>オオハシ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</si>
  <si>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</si>
  <si>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</si>
  <si>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鎌ケ谷市立北部小学校</t>
    <rPh sb="0" eb="10">
      <t>カマガヤシリツホクブショウガッコウ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</si>
  <si>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</si>
  <si>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市川市立柏井小学校</t>
    <rPh sb="0" eb="2">
      <t>イチカワ</t>
    </rPh>
    <rPh sb="2" eb="4">
      <t>シリツ</t>
    </rPh>
    <rPh sb="4" eb="9">
      <t>カシワイショウガッコウ</t>
    </rPh>
    <phoneticPr fontId="2"/>
  </si>
  <si>
    <t>鎌ケ谷市立西部小学校</t>
    <rPh sb="0" eb="4">
      <t>カマガヤシ</t>
    </rPh>
    <rPh sb="4" eb="5">
      <t>リツ</t>
    </rPh>
    <rPh sb="5" eb="10">
      <t>セイブショウガッコウ</t>
    </rPh>
    <phoneticPr fontId="2"/>
  </si>
  <si>
    <t>船橋市立二和小学校</t>
    <rPh sb="0" eb="3">
      <t>フナバシシ</t>
    </rPh>
    <rPh sb="3" eb="4">
      <t>リツ</t>
    </rPh>
    <rPh sb="4" eb="9">
      <t>フタワショウガッコウ</t>
    </rPh>
    <phoneticPr fontId="2"/>
  </si>
  <si>
    <t>松戸市立東松戸小学校</t>
    <rPh sb="0" eb="4">
      <t>マツドシリツ</t>
    </rPh>
    <rPh sb="4" eb="5">
      <t>ヒガシ</t>
    </rPh>
    <rPh sb="5" eb="7">
      <t>マツド</t>
    </rPh>
    <rPh sb="7" eb="10">
      <t>ショウガッコウ</t>
    </rPh>
    <phoneticPr fontId="2"/>
  </si>
  <si>
    <t>船橋市立丸山小学校</t>
    <rPh sb="0" eb="9">
      <t>フナバシシリツマルヤマショウガッコウ</t>
    </rPh>
    <phoneticPr fontId="2"/>
  </si>
  <si>
    <t>白井市立第三小学校</t>
    <rPh sb="0" eb="2">
      <t>シロイ</t>
    </rPh>
    <rPh sb="2" eb="4">
      <t>シリツ</t>
    </rPh>
    <rPh sb="4" eb="9">
      <t>ダイサンショウガッコウ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</si>
  <si>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</si>
  <si>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船橋市立行田西小学校</t>
    <rPh sb="0" eb="2">
      <t>フナバシ</t>
    </rPh>
    <rPh sb="2" eb="4">
      <t>シリツ</t>
    </rPh>
    <rPh sb="4" eb="6">
      <t>ギョウダ</t>
    </rPh>
    <rPh sb="6" eb="7">
      <t>ニシ</t>
    </rPh>
    <rPh sb="7" eb="10">
      <t>ショウガッコウ</t>
    </rPh>
    <phoneticPr fontId="2"/>
  </si>
  <si>
    <t>鎌ケ谷市立鎌ケ谷小学校</t>
    <rPh sb="0" eb="3">
      <t>カマガヤ</t>
    </rPh>
    <rPh sb="3" eb="5">
      <t>シリツ</t>
    </rPh>
    <rPh sb="5" eb="11">
      <t>カマガヤショウガッコウ</t>
    </rPh>
    <phoneticPr fontId="2"/>
  </si>
  <si>
    <t>船橋市立丸山小学校</t>
    <rPh sb="0" eb="9">
      <t>フナバシシリツマルヤマショウガッコウ</t>
    </rPh>
    <phoneticPr fontId="2"/>
  </si>
  <si>
    <t>松戸市立東部小学校</t>
    <rPh sb="0" eb="2">
      <t>マツド</t>
    </rPh>
    <rPh sb="2" eb="4">
      <t>シリツ</t>
    </rPh>
    <rPh sb="4" eb="9">
      <t>トウブショウガッコウ</t>
    </rPh>
    <phoneticPr fontId="2"/>
  </si>
  <si>
    <t>「感謝、希望、勇気」をのせた丸山新チームが、出航しました
”一所懸命”いろんな荒波を乗り越え、どれだけ成長するか楽しみです
たくさんの人たちにお世話になります
よろしくお願いいたします m(_ _)m</t>
    <rPh sb="1" eb="3">
      <t>カンシャ</t>
    </rPh>
    <rPh sb="4" eb="6">
      <t>キボウ</t>
    </rPh>
    <rPh sb="7" eb="9">
      <t>ユウキ</t>
    </rPh>
    <rPh sb="14" eb="16">
      <t>マルヤマ</t>
    </rPh>
    <rPh sb="16" eb="17">
      <t>シン</t>
    </rPh>
    <rPh sb="22" eb="24">
      <t>シュッコウ</t>
    </rPh>
    <rPh sb="39" eb="41">
      <t>アラナミ</t>
    </rPh>
    <rPh sb="42" eb="43">
      <t>ノ</t>
    </rPh>
    <rPh sb="43" eb="44">
      <t>ノ</t>
    </rPh>
    <rPh sb="44" eb="45">
      <t>コ</t>
    </rPh>
    <rPh sb="45" eb="46">
      <t>コ</t>
    </rPh>
    <rPh sb="57" eb="58">
      <t>タノ</t>
    </rPh>
    <rPh sb="67" eb="68">
      <t>ヒト</t>
    </rPh>
    <rPh sb="73" eb="75">
      <t>セワ</t>
    </rPh>
    <rPh sb="86" eb="8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</si>
</sst>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37" fillId="0" borderId="0" xfId="0" applyFont="1">
      <alignment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7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7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39" fillId="0" borderId="37" xfId="0" applyFont="1" applyBorder="1" applyAlignment="1" applyProtection="1">
      <alignment horizontal="center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8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9" fillId="0" borderId="32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U51" sqref="AU5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264" t="s">
        <v>183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</row>
    <row r="2" spans="1:51" ht="14.4" customHeight="1" x14ac:dyDescent="0.2">
      <c r="A2" s="145" t="s">
        <v>189</v>
      </c>
      <c r="B2" s="146"/>
      <c r="C2" s="147" t="s">
        <v>200</v>
      </c>
      <c r="D2" s="148"/>
      <c r="E2" s="148"/>
      <c r="F2" s="148"/>
      <c r="G2" s="148"/>
      <c r="H2" s="148"/>
      <c r="I2" s="149"/>
      <c r="J2" s="119" t="s">
        <v>187</v>
      </c>
      <c r="K2" s="269"/>
      <c r="L2" s="269"/>
      <c r="M2" s="269"/>
      <c r="N2" s="269"/>
      <c r="O2" s="270"/>
      <c r="P2" s="119" t="s">
        <v>165</v>
      </c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3" t="s">
        <v>169</v>
      </c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19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150" t="s">
        <v>190</v>
      </c>
      <c r="B3" s="151"/>
      <c r="C3" s="152" t="s">
        <v>201</v>
      </c>
      <c r="D3" s="153"/>
      <c r="E3" s="153"/>
      <c r="F3" s="153"/>
      <c r="G3" s="153"/>
      <c r="H3" s="153"/>
      <c r="I3" s="154"/>
      <c r="J3" s="266" t="s">
        <v>158</v>
      </c>
      <c r="K3" s="267"/>
      <c r="L3" s="267"/>
      <c r="M3" s="267"/>
      <c r="N3" s="267"/>
      <c r="O3" s="268"/>
      <c r="P3" s="121" t="s">
        <v>202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85" t="s">
        <v>179</v>
      </c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278" t="s">
        <v>191</v>
      </c>
      <c r="B4" s="279"/>
      <c r="C4" s="271">
        <v>43076</v>
      </c>
      <c r="D4" s="272"/>
      <c r="E4" s="272"/>
      <c r="F4" s="272"/>
      <c r="G4" s="272"/>
      <c r="H4" s="272"/>
      <c r="I4" s="273"/>
      <c r="J4" s="242" t="s">
        <v>185</v>
      </c>
      <c r="K4" s="243"/>
      <c r="L4" s="243"/>
      <c r="M4" s="243"/>
      <c r="N4" s="243"/>
      <c r="O4" s="244"/>
      <c r="P4" s="200" t="s">
        <v>162</v>
      </c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280" t="s">
        <v>184</v>
      </c>
      <c r="B5" s="281"/>
      <c r="C5" s="274"/>
      <c r="D5" s="275"/>
      <c r="E5" s="275"/>
      <c r="F5" s="275"/>
      <c r="G5" s="275"/>
      <c r="H5" s="275"/>
      <c r="I5" s="276"/>
      <c r="J5" s="245">
        <v>12002</v>
      </c>
      <c r="K5" s="245"/>
      <c r="L5" s="245"/>
      <c r="M5" s="245"/>
      <c r="N5" s="245"/>
      <c r="O5" s="245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 x14ac:dyDescent="0.2">
      <c r="A6" s="97" t="s">
        <v>148</v>
      </c>
      <c r="B6" s="170"/>
      <c r="C6" s="173" t="s">
        <v>175</v>
      </c>
      <c r="D6" s="174"/>
      <c r="E6" s="175" t="s">
        <v>176</v>
      </c>
      <c r="F6" s="176"/>
      <c r="G6" s="246" t="s">
        <v>149</v>
      </c>
      <c r="H6" s="246"/>
      <c r="I6" s="246"/>
      <c r="J6" s="246" t="s">
        <v>14</v>
      </c>
      <c r="K6" s="246"/>
      <c r="L6" s="246"/>
      <c r="M6" s="246" t="s">
        <v>15</v>
      </c>
      <c r="N6" s="246"/>
      <c r="O6" s="246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164</v>
      </c>
      <c r="AL6" s="184"/>
      <c r="AM6" s="184"/>
      <c r="AN6" s="184"/>
      <c r="AO6" s="184"/>
      <c r="AP6" s="184"/>
      <c r="AQ6" s="184"/>
      <c r="AR6" s="184"/>
      <c r="AS6" s="184"/>
      <c r="AT6" s="57" t="s">
        <v>192</v>
      </c>
    </row>
    <row r="7" spans="1:51" ht="13.5" customHeight="1" x14ac:dyDescent="0.2">
      <c r="A7" s="97"/>
      <c r="B7" s="170"/>
      <c r="C7" s="177" t="s">
        <v>205</v>
      </c>
      <c r="D7" s="138"/>
      <c r="E7" s="178" t="s">
        <v>206</v>
      </c>
      <c r="F7" s="140"/>
      <c r="G7" s="247">
        <v>507290696</v>
      </c>
      <c r="H7" s="247"/>
      <c r="I7" s="247"/>
      <c r="J7" s="247"/>
      <c r="K7" s="247"/>
      <c r="L7" s="247"/>
      <c r="M7" s="247">
        <v>217589</v>
      </c>
      <c r="N7" s="247"/>
      <c r="O7" s="247"/>
      <c r="P7" s="260" t="s">
        <v>72</v>
      </c>
      <c r="Q7" s="261"/>
      <c r="R7" s="172" t="s">
        <v>217</v>
      </c>
      <c r="S7" s="172"/>
      <c r="T7" s="172"/>
      <c r="U7" s="172"/>
      <c r="V7" s="50" t="s">
        <v>73</v>
      </c>
      <c r="W7" s="163" t="s">
        <v>218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4" t="s">
        <v>221</v>
      </c>
      <c r="AM7" s="84"/>
      <c r="AN7" s="84"/>
      <c r="AO7" s="84"/>
      <c r="AP7" s="84"/>
      <c r="AQ7" s="84"/>
      <c r="AR7" s="84"/>
      <c r="AS7" s="59" t="s">
        <v>75</v>
      </c>
      <c r="AT7" s="78">
        <v>66</v>
      </c>
    </row>
    <row r="8" spans="1:51" ht="18" customHeight="1" x14ac:dyDescent="0.2">
      <c r="A8" s="97"/>
      <c r="B8" s="170"/>
      <c r="C8" s="179" t="s">
        <v>207</v>
      </c>
      <c r="D8" s="142"/>
      <c r="E8" s="180" t="s">
        <v>208</v>
      </c>
      <c r="F8" s="144"/>
      <c r="G8" s="247"/>
      <c r="H8" s="247"/>
      <c r="I8" s="247"/>
      <c r="J8" s="247"/>
      <c r="K8" s="247"/>
      <c r="L8" s="247"/>
      <c r="M8" s="247"/>
      <c r="N8" s="247"/>
      <c r="O8" s="247"/>
      <c r="P8" s="165" t="s">
        <v>219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85" t="s">
        <v>222</v>
      </c>
      <c r="AL8" s="86"/>
      <c r="AM8" s="86"/>
      <c r="AN8" s="86"/>
      <c r="AO8" s="60" t="s">
        <v>76</v>
      </c>
      <c r="AP8" s="86" t="s">
        <v>223</v>
      </c>
      <c r="AQ8" s="86"/>
      <c r="AR8" s="86"/>
      <c r="AS8" s="87"/>
      <c r="AT8" s="78"/>
    </row>
    <row r="9" spans="1:51" ht="14.4" customHeight="1" x14ac:dyDescent="0.2">
      <c r="A9" s="97" t="s">
        <v>150</v>
      </c>
      <c r="B9" s="170"/>
      <c r="C9" s="177" t="s">
        <v>209</v>
      </c>
      <c r="D9" s="138"/>
      <c r="E9" s="178" t="s">
        <v>210</v>
      </c>
      <c r="F9" s="140"/>
      <c r="G9" s="247">
        <v>507290715</v>
      </c>
      <c r="H9" s="247"/>
      <c r="I9" s="247"/>
      <c r="J9" s="247">
        <v>18501</v>
      </c>
      <c r="K9" s="247"/>
      <c r="L9" s="247"/>
      <c r="M9" s="247"/>
      <c r="N9" s="247"/>
      <c r="O9" s="247"/>
      <c r="P9" s="260" t="s">
        <v>72</v>
      </c>
      <c r="Q9" s="261"/>
      <c r="R9" s="172" t="s">
        <v>217</v>
      </c>
      <c r="S9" s="172"/>
      <c r="T9" s="172"/>
      <c r="U9" s="172"/>
      <c r="V9" s="50" t="s">
        <v>73</v>
      </c>
      <c r="W9" s="163" t="s">
        <v>218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  <c r="AK9" s="58" t="s">
        <v>193</v>
      </c>
      <c r="AL9" s="84" t="s">
        <v>221</v>
      </c>
      <c r="AM9" s="84"/>
      <c r="AN9" s="84"/>
      <c r="AO9" s="84"/>
      <c r="AP9" s="84"/>
      <c r="AQ9" s="84"/>
      <c r="AR9" s="84"/>
      <c r="AS9" s="59" t="s">
        <v>194</v>
      </c>
      <c r="AT9" s="79">
        <v>59</v>
      </c>
    </row>
    <row r="10" spans="1:51" ht="18" customHeight="1" x14ac:dyDescent="0.2">
      <c r="A10" s="97"/>
      <c r="B10" s="170"/>
      <c r="C10" s="179" t="s">
        <v>211</v>
      </c>
      <c r="D10" s="142"/>
      <c r="E10" s="180" t="s">
        <v>212</v>
      </c>
      <c r="F10" s="144"/>
      <c r="G10" s="247"/>
      <c r="H10" s="247"/>
      <c r="I10" s="247"/>
      <c r="J10" s="247"/>
      <c r="K10" s="247"/>
      <c r="L10" s="247"/>
      <c r="M10" s="247"/>
      <c r="N10" s="247"/>
      <c r="O10" s="247"/>
      <c r="P10" s="165" t="s">
        <v>220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85" t="s">
        <v>222</v>
      </c>
      <c r="AL10" s="86"/>
      <c r="AM10" s="86"/>
      <c r="AN10" s="86"/>
      <c r="AO10" s="60" t="s">
        <v>195</v>
      </c>
      <c r="AP10" s="86" t="s">
        <v>224</v>
      </c>
      <c r="AQ10" s="86"/>
      <c r="AR10" s="86"/>
      <c r="AS10" s="87"/>
      <c r="AT10" s="79"/>
    </row>
    <row r="11" spans="1:51" ht="14.4" customHeight="1" x14ac:dyDescent="0.2">
      <c r="A11" s="97" t="s">
        <v>151</v>
      </c>
      <c r="B11" s="170"/>
      <c r="C11" s="137" t="s">
        <v>216</v>
      </c>
      <c r="D11" s="138"/>
      <c r="E11" s="139" t="s">
        <v>215</v>
      </c>
      <c r="F11" s="140"/>
      <c r="G11" s="247">
        <v>518133566</v>
      </c>
      <c r="H11" s="247"/>
      <c r="I11" s="247"/>
      <c r="J11" s="247"/>
      <c r="K11" s="247"/>
      <c r="L11" s="247"/>
      <c r="M11" s="247"/>
      <c r="N11" s="247"/>
      <c r="O11" s="247"/>
      <c r="P11" s="260" t="s">
        <v>72</v>
      </c>
      <c r="Q11" s="261"/>
      <c r="R11" s="172" t="s">
        <v>217</v>
      </c>
      <c r="S11" s="172"/>
      <c r="T11" s="172"/>
      <c r="U11" s="172"/>
      <c r="V11" s="50" t="s">
        <v>73</v>
      </c>
      <c r="W11" s="163" t="s">
        <v>227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4" t="s">
        <v>228</v>
      </c>
      <c r="AM11" s="84"/>
      <c r="AN11" s="84"/>
      <c r="AO11" s="84"/>
      <c r="AP11" s="84"/>
      <c r="AQ11" s="84"/>
      <c r="AR11" s="84"/>
      <c r="AS11" s="59" t="s">
        <v>194</v>
      </c>
      <c r="AT11" s="79">
        <v>43</v>
      </c>
    </row>
    <row r="12" spans="1:51" ht="18" customHeight="1" x14ac:dyDescent="0.2">
      <c r="A12" s="97"/>
      <c r="B12" s="170"/>
      <c r="C12" s="141" t="s">
        <v>213</v>
      </c>
      <c r="D12" s="142"/>
      <c r="E12" s="143" t="s">
        <v>214</v>
      </c>
      <c r="F12" s="144"/>
      <c r="G12" s="247"/>
      <c r="H12" s="247"/>
      <c r="I12" s="247"/>
      <c r="J12" s="247"/>
      <c r="K12" s="247"/>
      <c r="L12" s="247"/>
      <c r="M12" s="247"/>
      <c r="N12" s="247"/>
      <c r="O12" s="247"/>
      <c r="P12" s="165" t="s">
        <v>231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81"/>
      <c r="AK12" s="85" t="s">
        <v>229</v>
      </c>
      <c r="AL12" s="86"/>
      <c r="AM12" s="86"/>
      <c r="AN12" s="86"/>
      <c r="AO12" s="60" t="s">
        <v>195</v>
      </c>
      <c r="AP12" s="86" t="s">
        <v>230</v>
      </c>
      <c r="AQ12" s="86"/>
      <c r="AR12" s="86"/>
      <c r="AS12" s="87"/>
      <c r="AT12" s="79"/>
    </row>
    <row r="13" spans="1:51" ht="15" customHeight="1" x14ac:dyDescent="0.2">
      <c r="A13" s="97" t="s">
        <v>152</v>
      </c>
      <c r="B13" s="170"/>
      <c r="C13" s="137" t="s">
        <v>216</v>
      </c>
      <c r="D13" s="138"/>
      <c r="E13" s="139" t="s">
        <v>215</v>
      </c>
      <c r="F13" s="140"/>
      <c r="G13" s="250"/>
      <c r="H13" s="250"/>
      <c r="I13" s="250"/>
      <c r="J13" s="250"/>
      <c r="K13" s="250"/>
      <c r="L13" s="250"/>
      <c r="M13" s="250"/>
      <c r="N13" s="250"/>
      <c r="O13" s="250"/>
      <c r="P13" s="45"/>
      <c r="Q13" s="46"/>
      <c r="R13" s="194"/>
      <c r="S13" s="194"/>
      <c r="T13" s="194"/>
      <c r="U13" s="194"/>
      <c r="V13" s="47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9"/>
      <c r="AK13" s="61"/>
      <c r="AL13" s="187"/>
      <c r="AM13" s="187"/>
      <c r="AN13" s="187"/>
      <c r="AO13" s="187"/>
      <c r="AP13" s="187"/>
      <c r="AQ13" s="187"/>
      <c r="AR13" s="187"/>
      <c r="AS13" s="62"/>
      <c r="AT13" s="80"/>
    </row>
    <row r="14" spans="1:51" ht="18" customHeight="1" x14ac:dyDescent="0.2">
      <c r="A14" s="97"/>
      <c r="B14" s="170"/>
      <c r="C14" s="141" t="s">
        <v>213</v>
      </c>
      <c r="D14" s="142"/>
      <c r="E14" s="143" t="s">
        <v>214</v>
      </c>
      <c r="F14" s="144"/>
      <c r="G14" s="250"/>
      <c r="H14" s="250"/>
      <c r="I14" s="250"/>
      <c r="J14" s="250"/>
      <c r="K14" s="250"/>
      <c r="L14" s="250"/>
      <c r="M14" s="250"/>
      <c r="N14" s="250"/>
      <c r="O14" s="250"/>
      <c r="P14" s="188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90"/>
      <c r="AK14" s="191"/>
      <c r="AL14" s="192"/>
      <c r="AM14" s="192"/>
      <c r="AN14" s="192"/>
      <c r="AO14" s="63"/>
      <c r="AP14" s="192"/>
      <c r="AQ14" s="192"/>
      <c r="AR14" s="192"/>
      <c r="AS14" s="193"/>
      <c r="AT14" s="80"/>
    </row>
    <row r="15" spans="1:51" ht="15" customHeight="1" x14ac:dyDescent="0.2">
      <c r="A15" s="251" t="s">
        <v>166</v>
      </c>
      <c r="B15" s="170"/>
      <c r="C15" s="177" t="s">
        <v>205</v>
      </c>
      <c r="D15" s="138"/>
      <c r="E15" s="178" t="s">
        <v>206</v>
      </c>
      <c r="F15" s="140"/>
      <c r="G15" s="250"/>
      <c r="H15" s="250"/>
      <c r="I15" s="250"/>
      <c r="J15" s="250"/>
      <c r="K15" s="250"/>
      <c r="L15" s="250"/>
      <c r="M15" s="250"/>
      <c r="N15" s="250"/>
      <c r="O15" s="250"/>
      <c r="P15" s="260" t="s">
        <v>72</v>
      </c>
      <c r="Q15" s="261"/>
      <c r="R15" s="172" t="s">
        <v>217</v>
      </c>
      <c r="S15" s="172"/>
      <c r="T15" s="172"/>
      <c r="U15" s="172"/>
      <c r="V15" s="49" t="s">
        <v>73</v>
      </c>
      <c r="W15" s="163" t="s">
        <v>218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4" t="s">
        <v>221</v>
      </c>
      <c r="AM15" s="84"/>
      <c r="AN15" s="84"/>
      <c r="AO15" s="84"/>
      <c r="AP15" s="84"/>
      <c r="AQ15" s="84"/>
      <c r="AR15" s="84"/>
      <c r="AS15" s="59" t="s">
        <v>194</v>
      </c>
      <c r="AT15" s="79">
        <v>66</v>
      </c>
    </row>
    <row r="16" spans="1:51" ht="18" customHeight="1" x14ac:dyDescent="0.2">
      <c r="A16" s="97"/>
      <c r="B16" s="170"/>
      <c r="C16" s="179" t="s">
        <v>207</v>
      </c>
      <c r="D16" s="142"/>
      <c r="E16" s="180" t="s">
        <v>208</v>
      </c>
      <c r="F16" s="144"/>
      <c r="G16" s="250"/>
      <c r="H16" s="250"/>
      <c r="I16" s="250"/>
      <c r="J16" s="250"/>
      <c r="K16" s="250"/>
      <c r="L16" s="250"/>
      <c r="M16" s="250"/>
      <c r="N16" s="250"/>
      <c r="O16" s="250"/>
      <c r="P16" s="165" t="s">
        <v>219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85" t="s">
        <v>222</v>
      </c>
      <c r="AL16" s="86"/>
      <c r="AM16" s="86"/>
      <c r="AN16" s="86"/>
      <c r="AO16" s="60" t="s">
        <v>195</v>
      </c>
      <c r="AP16" s="86" t="s">
        <v>223</v>
      </c>
      <c r="AQ16" s="86"/>
      <c r="AR16" s="86"/>
      <c r="AS16" s="87"/>
      <c r="AT16" s="79"/>
    </row>
    <row r="17" spans="1:46" ht="14.4" customHeight="1" x14ac:dyDescent="0.2">
      <c r="A17" s="97" t="s">
        <v>6</v>
      </c>
      <c r="B17" s="170"/>
      <c r="C17" s="228" t="s">
        <v>225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ht="14.4" customHeight="1" x14ac:dyDescent="0.2">
      <c r="A18" s="97"/>
      <c r="B18" s="170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7" t="s">
        <v>7</v>
      </c>
      <c r="B19" s="170"/>
      <c r="C19" s="228" t="s">
        <v>226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7"/>
      <c r="B20" s="170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7" t="s">
        <v>153</v>
      </c>
      <c r="B21" s="170"/>
      <c r="C21" s="262">
        <v>90</v>
      </c>
      <c r="D21" s="252"/>
      <c r="E21" s="252">
        <v>5314</v>
      </c>
      <c r="F21" s="252"/>
      <c r="G21" s="252">
        <v>9417</v>
      </c>
      <c r="H21" s="25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13"/>
      <c r="B22" s="277"/>
      <c r="C22" s="263"/>
      <c r="D22" s="253"/>
      <c r="E22" s="253"/>
      <c r="F22" s="253"/>
      <c r="G22" s="253"/>
      <c r="H22" s="25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248" t="s">
        <v>198</v>
      </c>
      <c r="B23" s="168" t="s">
        <v>154</v>
      </c>
      <c r="C23" s="230" t="s">
        <v>173</v>
      </c>
      <c r="D23" s="231"/>
      <c r="E23" s="232" t="s">
        <v>174</v>
      </c>
      <c r="F23" s="233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249"/>
      <c r="B24" s="170"/>
      <c r="C24" s="214" t="s">
        <v>171</v>
      </c>
      <c r="D24" s="215"/>
      <c r="E24" s="216" t="s">
        <v>172</v>
      </c>
      <c r="F24" s="217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5" t="s">
        <v>168</v>
      </c>
      <c r="Z24" s="120"/>
      <c r="AA24" s="120"/>
      <c r="AB24" s="120"/>
      <c r="AC24" s="120"/>
      <c r="AD24" s="120"/>
      <c r="AE24" s="120"/>
      <c r="AF24" s="120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3">
        <v>1</v>
      </c>
      <c r="B25" s="236" t="s">
        <v>233</v>
      </c>
      <c r="C25" s="218" t="s">
        <v>234</v>
      </c>
      <c r="D25" s="138"/>
      <c r="E25" s="219" t="s">
        <v>235</v>
      </c>
      <c r="F25" s="140"/>
      <c r="G25" s="124">
        <v>5</v>
      </c>
      <c r="H25" s="125"/>
      <c r="I25" s="128" t="s">
        <v>289</v>
      </c>
      <c r="J25" s="237"/>
      <c r="K25" s="237"/>
      <c r="L25" s="238"/>
      <c r="M25" s="124">
        <v>514879232</v>
      </c>
      <c r="N25" s="129"/>
      <c r="O25" s="125"/>
      <c r="P25" s="124">
        <v>133</v>
      </c>
      <c r="Q25" s="129"/>
      <c r="R25" s="129"/>
      <c r="S25" s="129"/>
      <c r="T25" s="131"/>
      <c r="U25" s="1"/>
      <c r="V25" s="1"/>
      <c r="W25" s="1"/>
      <c r="X25" s="1"/>
      <c r="Y25" s="254">
        <v>19</v>
      </c>
      <c r="Z25" s="255"/>
      <c r="AA25" s="255"/>
      <c r="AB25" s="255"/>
      <c r="AC25" s="255"/>
      <c r="AD25" s="255"/>
      <c r="AE25" s="255"/>
      <c r="AF25" s="255"/>
      <c r="AG25" s="25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4"/>
      <c r="B26" s="136"/>
      <c r="C26" s="234" t="s">
        <v>236</v>
      </c>
      <c r="D26" s="142"/>
      <c r="E26" s="235" t="s">
        <v>237</v>
      </c>
      <c r="F26" s="144"/>
      <c r="G26" s="126"/>
      <c r="H26" s="127"/>
      <c r="I26" s="239"/>
      <c r="J26" s="240"/>
      <c r="K26" s="240"/>
      <c r="L26" s="241"/>
      <c r="M26" s="126"/>
      <c r="N26" s="130"/>
      <c r="O26" s="127"/>
      <c r="P26" s="126"/>
      <c r="Q26" s="130"/>
      <c r="R26" s="130"/>
      <c r="S26" s="130"/>
      <c r="T26" s="132"/>
      <c r="U26" s="1"/>
      <c r="V26" s="1"/>
      <c r="W26" s="1"/>
      <c r="X26" s="1"/>
      <c r="Y26" s="257"/>
      <c r="Z26" s="258"/>
      <c r="AA26" s="258"/>
      <c r="AB26" s="258"/>
      <c r="AC26" s="258"/>
      <c r="AD26" s="258"/>
      <c r="AE26" s="258"/>
      <c r="AF26" s="258"/>
      <c r="AG26" s="25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3">
        <v>2</v>
      </c>
      <c r="B27" s="135">
        <v>2</v>
      </c>
      <c r="C27" s="137" t="s">
        <v>238</v>
      </c>
      <c r="D27" s="138"/>
      <c r="E27" s="139" t="s">
        <v>239</v>
      </c>
      <c r="F27" s="140"/>
      <c r="G27" s="124">
        <v>4</v>
      </c>
      <c r="H27" s="125"/>
      <c r="I27" s="221" t="s">
        <v>290</v>
      </c>
      <c r="J27" s="129"/>
      <c r="K27" s="129"/>
      <c r="L27" s="125"/>
      <c r="M27" s="124">
        <v>518628796</v>
      </c>
      <c r="N27" s="129"/>
      <c r="O27" s="125"/>
      <c r="P27" s="124">
        <v>142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4"/>
      <c r="B28" s="136"/>
      <c r="C28" s="141" t="s">
        <v>240</v>
      </c>
      <c r="D28" s="142"/>
      <c r="E28" s="143" t="s">
        <v>241</v>
      </c>
      <c r="F28" s="144"/>
      <c r="G28" s="126"/>
      <c r="H28" s="127"/>
      <c r="I28" s="126"/>
      <c r="J28" s="130"/>
      <c r="K28" s="130"/>
      <c r="L28" s="127"/>
      <c r="M28" s="126"/>
      <c r="N28" s="130"/>
      <c r="O28" s="127"/>
      <c r="P28" s="126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3">
        <v>3</v>
      </c>
      <c r="B29" s="135">
        <v>3</v>
      </c>
      <c r="C29" s="137" t="s">
        <v>242</v>
      </c>
      <c r="D29" s="138"/>
      <c r="E29" s="139" t="s">
        <v>243</v>
      </c>
      <c r="F29" s="140"/>
      <c r="G29" s="124">
        <v>5</v>
      </c>
      <c r="H29" s="125"/>
      <c r="I29" s="221" t="s">
        <v>291</v>
      </c>
      <c r="J29" s="129"/>
      <c r="K29" s="129"/>
      <c r="L29" s="125"/>
      <c r="M29" s="124">
        <v>518133580</v>
      </c>
      <c r="N29" s="129"/>
      <c r="O29" s="125"/>
      <c r="P29" s="124">
        <v>148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4"/>
      <c r="B30" s="136"/>
      <c r="C30" s="141" t="s">
        <v>244</v>
      </c>
      <c r="D30" s="142"/>
      <c r="E30" s="143" t="s">
        <v>245</v>
      </c>
      <c r="F30" s="144"/>
      <c r="G30" s="126"/>
      <c r="H30" s="127"/>
      <c r="I30" s="126"/>
      <c r="J30" s="130"/>
      <c r="K30" s="130"/>
      <c r="L30" s="127"/>
      <c r="M30" s="126"/>
      <c r="N30" s="130"/>
      <c r="O30" s="127"/>
      <c r="P30" s="126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3">
        <v>4</v>
      </c>
      <c r="B31" s="135">
        <v>4</v>
      </c>
      <c r="C31" s="137" t="s">
        <v>246</v>
      </c>
      <c r="D31" s="138"/>
      <c r="E31" s="139" t="s">
        <v>247</v>
      </c>
      <c r="F31" s="140"/>
      <c r="G31" s="124">
        <v>3</v>
      </c>
      <c r="H31" s="125"/>
      <c r="I31" s="221" t="s">
        <v>293</v>
      </c>
      <c r="J31" s="129"/>
      <c r="K31" s="129"/>
      <c r="L31" s="125"/>
      <c r="M31" s="124">
        <v>516960234</v>
      </c>
      <c r="N31" s="129"/>
      <c r="O31" s="125"/>
      <c r="P31" s="124">
        <v>143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4"/>
      <c r="B32" s="136"/>
      <c r="C32" s="141" t="s">
        <v>287</v>
      </c>
      <c r="D32" s="142"/>
      <c r="E32" s="143" t="s">
        <v>288</v>
      </c>
      <c r="F32" s="144"/>
      <c r="G32" s="126"/>
      <c r="H32" s="127"/>
      <c r="I32" s="126"/>
      <c r="J32" s="130"/>
      <c r="K32" s="130"/>
      <c r="L32" s="127"/>
      <c r="M32" s="126"/>
      <c r="N32" s="130"/>
      <c r="O32" s="127"/>
      <c r="P32" s="126"/>
      <c r="Q32" s="130"/>
      <c r="R32" s="130"/>
      <c r="S32" s="130"/>
      <c r="T32" s="132"/>
      <c r="U32" s="1"/>
      <c r="V32" s="1"/>
      <c r="W32" s="1"/>
      <c r="X32" s="1"/>
      <c r="Y32" s="155" t="s">
        <v>197</v>
      </c>
      <c r="Z32" s="120"/>
      <c r="AA32" s="120"/>
      <c r="AB32" s="120"/>
      <c r="AC32" s="120"/>
      <c r="AD32" s="120"/>
      <c r="AE32" s="120"/>
      <c r="AF32" s="120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15.9" customHeight="1" x14ac:dyDescent="0.2">
      <c r="A33" s="133">
        <v>5</v>
      </c>
      <c r="B33" s="135">
        <v>5</v>
      </c>
      <c r="C33" s="137" t="s">
        <v>250</v>
      </c>
      <c r="D33" s="138"/>
      <c r="E33" s="139" t="s">
        <v>251</v>
      </c>
      <c r="F33" s="140"/>
      <c r="G33" s="124">
        <v>4</v>
      </c>
      <c r="H33" s="125"/>
      <c r="I33" s="221" t="s">
        <v>292</v>
      </c>
      <c r="J33" s="129"/>
      <c r="K33" s="129"/>
      <c r="L33" s="125"/>
      <c r="M33" s="124">
        <v>518880934</v>
      </c>
      <c r="N33" s="129"/>
      <c r="O33" s="125"/>
      <c r="P33" s="124">
        <v>140</v>
      </c>
      <c r="Q33" s="129"/>
      <c r="R33" s="129"/>
      <c r="S33" s="129"/>
      <c r="T33" s="131"/>
      <c r="U33" s="1"/>
      <c r="V33" s="1"/>
      <c r="W33" s="1"/>
      <c r="X33" s="1"/>
      <c r="Y33" s="157">
        <v>1</v>
      </c>
      <c r="Z33" s="158"/>
      <c r="AA33" s="158"/>
      <c r="AB33" s="158"/>
      <c r="AC33" s="158"/>
      <c r="AD33" s="158"/>
      <c r="AE33" s="158"/>
      <c r="AF33" s="158"/>
      <c r="AG33" s="1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U33" s="77" t="s">
        <v>232</v>
      </c>
    </row>
    <row r="34" spans="1:47" ht="20.100000000000001" customHeight="1" thickBot="1" x14ac:dyDescent="0.25">
      <c r="A34" s="134"/>
      <c r="B34" s="136"/>
      <c r="C34" s="141" t="s">
        <v>248</v>
      </c>
      <c r="D34" s="142"/>
      <c r="E34" s="143" t="s">
        <v>249</v>
      </c>
      <c r="F34" s="144"/>
      <c r="G34" s="126"/>
      <c r="H34" s="127"/>
      <c r="I34" s="126"/>
      <c r="J34" s="130"/>
      <c r="K34" s="130"/>
      <c r="L34" s="127"/>
      <c r="M34" s="126"/>
      <c r="N34" s="130"/>
      <c r="O34" s="127"/>
      <c r="P34" s="126"/>
      <c r="Q34" s="130"/>
      <c r="R34" s="130"/>
      <c r="S34" s="130"/>
      <c r="T34" s="132"/>
      <c r="U34" s="1"/>
      <c r="V34" s="1"/>
      <c r="W34" s="1"/>
      <c r="X34" s="1"/>
      <c r="Y34" s="160"/>
      <c r="Z34" s="161"/>
      <c r="AA34" s="161"/>
      <c r="AB34" s="161"/>
      <c r="AC34" s="161"/>
      <c r="AD34" s="161"/>
      <c r="AE34" s="161"/>
      <c r="AF34" s="161"/>
      <c r="AG34" s="1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15.9" customHeight="1" x14ac:dyDescent="0.2">
      <c r="A35" s="133">
        <v>6</v>
      </c>
      <c r="B35" s="135">
        <v>6</v>
      </c>
      <c r="C35" s="137" t="s">
        <v>252</v>
      </c>
      <c r="D35" s="138"/>
      <c r="E35" s="139" t="s">
        <v>243</v>
      </c>
      <c r="F35" s="140"/>
      <c r="G35" s="124">
        <v>4</v>
      </c>
      <c r="H35" s="125"/>
      <c r="I35" s="221" t="s">
        <v>294</v>
      </c>
      <c r="J35" s="129"/>
      <c r="K35" s="129"/>
      <c r="L35" s="125"/>
      <c r="M35" s="124">
        <v>518880941</v>
      </c>
      <c r="N35" s="129"/>
      <c r="O35" s="125"/>
      <c r="P35" s="124">
        <v>147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0.100000000000001" customHeight="1" x14ac:dyDescent="0.2">
      <c r="A36" s="134"/>
      <c r="B36" s="136"/>
      <c r="C36" s="141" t="s">
        <v>253</v>
      </c>
      <c r="D36" s="142"/>
      <c r="E36" s="143" t="s">
        <v>254</v>
      </c>
      <c r="F36" s="144"/>
      <c r="G36" s="126"/>
      <c r="H36" s="127"/>
      <c r="I36" s="126"/>
      <c r="J36" s="130"/>
      <c r="K36" s="130"/>
      <c r="L36" s="127"/>
      <c r="M36" s="126"/>
      <c r="N36" s="130"/>
      <c r="O36" s="127"/>
      <c r="P36" s="126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15.9" customHeight="1" x14ac:dyDescent="0.2">
      <c r="A37" s="133">
        <v>7</v>
      </c>
      <c r="B37" s="135">
        <v>7</v>
      </c>
      <c r="C37" s="218" t="s">
        <v>255</v>
      </c>
      <c r="D37" s="138"/>
      <c r="E37" s="219" t="s">
        <v>256</v>
      </c>
      <c r="F37" s="140"/>
      <c r="G37" s="124">
        <v>4</v>
      </c>
      <c r="H37" s="125"/>
      <c r="I37" s="128" t="s">
        <v>295</v>
      </c>
      <c r="J37" s="129"/>
      <c r="K37" s="129"/>
      <c r="L37" s="125"/>
      <c r="M37" s="124">
        <v>515767027</v>
      </c>
      <c r="N37" s="129"/>
      <c r="O37" s="125"/>
      <c r="P37" s="124">
        <v>139</v>
      </c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7" ht="20.100000000000001" customHeight="1" x14ac:dyDescent="0.2">
      <c r="A38" s="134"/>
      <c r="B38" s="136"/>
      <c r="C38" s="141" t="s">
        <v>257</v>
      </c>
      <c r="D38" s="142"/>
      <c r="E38" s="143" t="s">
        <v>258</v>
      </c>
      <c r="F38" s="144"/>
      <c r="G38" s="126"/>
      <c r="H38" s="127"/>
      <c r="I38" s="126"/>
      <c r="J38" s="130"/>
      <c r="K38" s="130"/>
      <c r="L38" s="127"/>
      <c r="M38" s="126"/>
      <c r="N38" s="130"/>
      <c r="O38" s="127"/>
      <c r="P38" s="126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7" ht="15.9" customHeight="1" x14ac:dyDescent="0.2">
      <c r="A39" s="133">
        <v>8</v>
      </c>
      <c r="B39" s="135">
        <v>8</v>
      </c>
      <c r="C39" s="137" t="s">
        <v>262</v>
      </c>
      <c r="D39" s="138"/>
      <c r="E39" s="139" t="s">
        <v>261</v>
      </c>
      <c r="F39" s="140"/>
      <c r="G39" s="124">
        <v>3</v>
      </c>
      <c r="H39" s="125"/>
      <c r="I39" s="221" t="s">
        <v>296</v>
      </c>
      <c r="J39" s="129"/>
      <c r="K39" s="129"/>
      <c r="L39" s="125"/>
      <c r="M39" s="124">
        <v>516785108</v>
      </c>
      <c r="N39" s="129"/>
      <c r="O39" s="125"/>
      <c r="P39" s="124">
        <v>136</v>
      </c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7" ht="20.100000000000001" customHeight="1" x14ac:dyDescent="0.2">
      <c r="A40" s="134"/>
      <c r="B40" s="136"/>
      <c r="C40" s="141" t="s">
        <v>259</v>
      </c>
      <c r="D40" s="142"/>
      <c r="E40" s="143" t="s">
        <v>260</v>
      </c>
      <c r="F40" s="144"/>
      <c r="G40" s="126"/>
      <c r="H40" s="127"/>
      <c r="I40" s="126"/>
      <c r="J40" s="130"/>
      <c r="K40" s="130"/>
      <c r="L40" s="127"/>
      <c r="M40" s="126"/>
      <c r="N40" s="130"/>
      <c r="O40" s="127"/>
      <c r="P40" s="126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7" ht="15.9" customHeight="1" x14ac:dyDescent="0.2">
      <c r="A41" s="133">
        <v>9</v>
      </c>
      <c r="B41" s="135">
        <v>9</v>
      </c>
      <c r="C41" s="218" t="s">
        <v>263</v>
      </c>
      <c r="D41" s="138"/>
      <c r="E41" s="219" t="s">
        <v>264</v>
      </c>
      <c r="F41" s="140"/>
      <c r="G41" s="124">
        <v>4</v>
      </c>
      <c r="H41" s="125"/>
      <c r="I41" s="128" t="s">
        <v>297</v>
      </c>
      <c r="J41" s="129"/>
      <c r="K41" s="129"/>
      <c r="L41" s="125"/>
      <c r="M41" s="124">
        <v>515280053</v>
      </c>
      <c r="N41" s="129"/>
      <c r="O41" s="125"/>
      <c r="P41" s="124">
        <v>153</v>
      </c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7" ht="20.100000000000001" customHeight="1" x14ac:dyDescent="0.2">
      <c r="A42" s="134"/>
      <c r="B42" s="136"/>
      <c r="C42" s="234" t="s">
        <v>265</v>
      </c>
      <c r="D42" s="142"/>
      <c r="E42" s="235" t="s">
        <v>266</v>
      </c>
      <c r="F42" s="144"/>
      <c r="G42" s="126"/>
      <c r="H42" s="127"/>
      <c r="I42" s="126"/>
      <c r="J42" s="130"/>
      <c r="K42" s="130"/>
      <c r="L42" s="127"/>
      <c r="M42" s="126"/>
      <c r="N42" s="130"/>
      <c r="O42" s="127"/>
      <c r="P42" s="126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7" ht="15.9" customHeight="1" x14ac:dyDescent="0.2">
      <c r="A43" s="133">
        <v>10</v>
      </c>
      <c r="B43" s="135">
        <v>10</v>
      </c>
      <c r="C43" s="137" t="s">
        <v>267</v>
      </c>
      <c r="D43" s="138"/>
      <c r="E43" s="139" t="s">
        <v>268</v>
      </c>
      <c r="F43" s="140"/>
      <c r="G43" s="124">
        <v>4</v>
      </c>
      <c r="H43" s="125"/>
      <c r="I43" s="221" t="s">
        <v>298</v>
      </c>
      <c r="J43" s="129"/>
      <c r="K43" s="129"/>
      <c r="L43" s="125"/>
      <c r="M43" s="124">
        <v>515877142</v>
      </c>
      <c r="N43" s="129"/>
      <c r="O43" s="125"/>
      <c r="P43" s="124">
        <v>141</v>
      </c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7" ht="20.100000000000001" customHeight="1" x14ac:dyDescent="0.2">
      <c r="A44" s="134"/>
      <c r="B44" s="136"/>
      <c r="C44" s="141" t="s">
        <v>269</v>
      </c>
      <c r="D44" s="142"/>
      <c r="E44" s="143" t="s">
        <v>270</v>
      </c>
      <c r="F44" s="144"/>
      <c r="G44" s="126"/>
      <c r="H44" s="127"/>
      <c r="I44" s="126"/>
      <c r="J44" s="130"/>
      <c r="K44" s="130"/>
      <c r="L44" s="127"/>
      <c r="M44" s="126"/>
      <c r="N44" s="130"/>
      <c r="O44" s="127"/>
      <c r="P44" s="126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7" ht="15.9" customHeight="1" x14ac:dyDescent="0.2">
      <c r="A45" s="133">
        <v>11</v>
      </c>
      <c r="B45" s="135">
        <v>11</v>
      </c>
      <c r="C45" s="137" t="s">
        <v>271</v>
      </c>
      <c r="D45" s="138"/>
      <c r="E45" s="139" t="s">
        <v>272</v>
      </c>
      <c r="F45" s="140"/>
      <c r="G45" s="124">
        <v>4</v>
      </c>
      <c r="H45" s="125"/>
      <c r="I45" s="128" t="s">
        <v>295</v>
      </c>
      <c r="J45" s="129"/>
      <c r="K45" s="129"/>
      <c r="L45" s="125"/>
      <c r="M45" s="124">
        <v>518628802</v>
      </c>
      <c r="N45" s="129"/>
      <c r="O45" s="125"/>
      <c r="P45" s="124">
        <v>141</v>
      </c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7" ht="20.100000000000001" customHeight="1" x14ac:dyDescent="0.2">
      <c r="A46" s="134"/>
      <c r="B46" s="136"/>
      <c r="C46" s="141" t="s">
        <v>273</v>
      </c>
      <c r="D46" s="142"/>
      <c r="E46" s="143" t="s">
        <v>274</v>
      </c>
      <c r="F46" s="144"/>
      <c r="G46" s="126"/>
      <c r="H46" s="127"/>
      <c r="I46" s="126"/>
      <c r="J46" s="130"/>
      <c r="K46" s="130"/>
      <c r="L46" s="127"/>
      <c r="M46" s="126"/>
      <c r="N46" s="130"/>
      <c r="O46" s="127"/>
      <c r="P46" s="126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7" ht="15.9" customHeight="1" x14ac:dyDescent="0.2">
      <c r="A47" s="133">
        <v>12</v>
      </c>
      <c r="B47" s="135">
        <v>12</v>
      </c>
      <c r="C47" s="137" t="s">
        <v>278</v>
      </c>
      <c r="D47" s="138"/>
      <c r="E47" s="139" t="s">
        <v>277</v>
      </c>
      <c r="F47" s="140"/>
      <c r="G47" s="124">
        <v>4</v>
      </c>
      <c r="H47" s="125"/>
      <c r="I47" s="221" t="s">
        <v>299</v>
      </c>
      <c r="J47" s="129"/>
      <c r="K47" s="129"/>
      <c r="L47" s="125"/>
      <c r="M47" s="124">
        <v>519845680</v>
      </c>
      <c r="N47" s="129"/>
      <c r="O47" s="125"/>
      <c r="P47" s="124">
        <v>137</v>
      </c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7" ht="20.100000000000001" customHeight="1" thickBot="1" x14ac:dyDescent="0.25">
      <c r="A48" s="222"/>
      <c r="B48" s="223"/>
      <c r="C48" s="224" t="s">
        <v>275</v>
      </c>
      <c r="D48" s="225"/>
      <c r="E48" s="226" t="s">
        <v>276</v>
      </c>
      <c r="F48" s="227"/>
      <c r="G48" s="205"/>
      <c r="H48" s="220"/>
      <c r="I48" s="205"/>
      <c r="J48" s="206"/>
      <c r="K48" s="206"/>
      <c r="L48" s="220"/>
      <c r="M48" s="205"/>
      <c r="N48" s="206"/>
      <c r="O48" s="220"/>
      <c r="P48" s="205"/>
      <c r="Q48" s="206"/>
      <c r="R48" s="206"/>
      <c r="S48" s="206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96">
        <v>13</v>
      </c>
      <c r="B49" s="98">
        <v>13</v>
      </c>
      <c r="C49" s="100" t="s">
        <v>282</v>
      </c>
      <c r="D49" s="101"/>
      <c r="E49" s="102" t="s">
        <v>281</v>
      </c>
      <c r="F49" s="103"/>
      <c r="G49" s="88">
        <v>3</v>
      </c>
      <c r="H49" s="90"/>
      <c r="I49" s="110" t="s">
        <v>300</v>
      </c>
      <c r="J49" s="89"/>
      <c r="K49" s="89"/>
      <c r="L49" s="90"/>
      <c r="M49" s="88">
        <v>519402661</v>
      </c>
      <c r="N49" s="89"/>
      <c r="O49" s="90"/>
      <c r="P49" s="88">
        <v>133</v>
      </c>
      <c r="Q49" s="89"/>
      <c r="R49" s="89"/>
      <c r="S49" s="89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7"/>
      <c r="B50" s="99"/>
      <c r="C50" s="104" t="s">
        <v>279</v>
      </c>
      <c r="D50" s="105"/>
      <c r="E50" s="106" t="s">
        <v>280</v>
      </c>
      <c r="F50" s="107"/>
      <c r="G50" s="91"/>
      <c r="H50" s="93"/>
      <c r="I50" s="91"/>
      <c r="J50" s="92"/>
      <c r="K50" s="92"/>
      <c r="L50" s="93"/>
      <c r="M50" s="91"/>
      <c r="N50" s="92"/>
      <c r="O50" s="93"/>
      <c r="P50" s="91"/>
      <c r="Q50" s="92"/>
      <c r="R50" s="92"/>
      <c r="S50" s="92"/>
      <c r="T50" s="9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7">
        <v>14</v>
      </c>
      <c r="B51" s="98">
        <v>14</v>
      </c>
      <c r="C51" s="100" t="s">
        <v>286</v>
      </c>
      <c r="D51" s="101"/>
      <c r="E51" s="102" t="s">
        <v>285</v>
      </c>
      <c r="F51" s="103"/>
      <c r="G51" s="88">
        <v>3</v>
      </c>
      <c r="H51" s="90"/>
      <c r="I51" s="110" t="s">
        <v>301</v>
      </c>
      <c r="J51" s="89"/>
      <c r="K51" s="89"/>
      <c r="L51" s="90"/>
      <c r="M51" s="88">
        <v>519561238</v>
      </c>
      <c r="N51" s="89"/>
      <c r="O51" s="90"/>
      <c r="P51" s="88">
        <v>124</v>
      </c>
      <c r="Q51" s="89"/>
      <c r="R51" s="89"/>
      <c r="S51" s="89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13"/>
      <c r="B52" s="114"/>
      <c r="C52" s="115" t="s">
        <v>283</v>
      </c>
      <c r="D52" s="116"/>
      <c r="E52" s="117" t="s">
        <v>284</v>
      </c>
      <c r="F52" s="118"/>
      <c r="G52" s="108"/>
      <c r="H52" s="109"/>
      <c r="I52" s="108"/>
      <c r="J52" s="111"/>
      <c r="K52" s="111"/>
      <c r="L52" s="109"/>
      <c r="M52" s="108"/>
      <c r="N52" s="111"/>
      <c r="O52" s="109"/>
      <c r="P52" s="108"/>
      <c r="Q52" s="111"/>
      <c r="R52" s="111"/>
      <c r="S52" s="111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5" t="s">
        <v>188</v>
      </c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  <c r="AG54" s="198"/>
      <c r="AH54" s="198"/>
      <c r="AI54" s="198"/>
      <c r="AJ54" s="19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211" t="s">
        <v>302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1">
        <f>LEN(A55)</f>
        <v>100</v>
      </c>
      <c r="W55" s="82"/>
      <c r="X55" s="82"/>
      <c r="Y55" s="82"/>
      <c r="Z55" s="82"/>
      <c r="AA55" s="82"/>
      <c r="AB55" s="82"/>
      <c r="AC55" s="82"/>
      <c r="AD55" s="82"/>
      <c r="AE55" s="82"/>
      <c r="AF55" s="8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A5524854-0703-422C-870A-579B3735E429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x14ac:dyDescent="0.2">
      <c r="A2" s="283" t="s">
        <v>0</v>
      </c>
      <c r="B2" s="283"/>
      <c r="C2" s="294" t="str">
        <f>IF(入力!C3="","",入力!C3)</f>
        <v>丸山ＶＣボーイズ</v>
      </c>
      <c r="D2" s="294"/>
      <c r="E2" s="294"/>
      <c r="F2" s="294"/>
      <c r="G2" s="294"/>
      <c r="H2" s="294"/>
      <c r="I2" s="294"/>
      <c r="J2" s="283" t="str">
        <f>IF(入力!J3="","",入力!J3)</f>
        <v>男子</v>
      </c>
      <c r="K2" s="283"/>
      <c r="L2" s="283"/>
      <c r="M2" s="283"/>
      <c r="N2" s="283"/>
      <c r="O2" s="283"/>
    </row>
    <row r="3" spans="1:15" x14ac:dyDescent="0.2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 x14ac:dyDescent="0.2">
      <c r="A4" s="283" t="s">
        <v>13</v>
      </c>
      <c r="B4" s="283"/>
      <c r="C4" s="295">
        <f>IF(入力!C4="","",IF(入力!C5="",入力!C4,入力!C4&amp;"　　"&amp;入力!C5))</f>
        <v>43076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 x14ac:dyDescent="0.2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 x14ac:dyDescent="0.2">
      <c r="A6" s="283" t="s">
        <v>1</v>
      </c>
      <c r="B6" s="283"/>
      <c r="C6" s="284" t="str">
        <f>IF(入力!C8="","",入力!C8&amp;"　"&amp;入力!E8)</f>
        <v>築山　秀夫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 x14ac:dyDescent="0.2">
      <c r="A7" s="283"/>
      <c r="B7" s="283"/>
      <c r="C7" s="286"/>
      <c r="D7" s="287"/>
      <c r="E7" s="287"/>
      <c r="F7" s="287"/>
      <c r="G7" s="291">
        <f>IF(入力!G7="","",入力!G7)</f>
        <v>507290696</v>
      </c>
      <c r="H7" s="291"/>
      <c r="I7" s="291"/>
      <c r="J7" s="291" t="str">
        <f>IF(入力!J7="","",入力!J7)</f>
        <v/>
      </c>
      <c r="K7" s="291"/>
      <c r="L7" s="291"/>
      <c r="M7" s="291">
        <f>IF(入力!M7="","",入力!M7)</f>
        <v>217589</v>
      </c>
      <c r="N7" s="291"/>
      <c r="O7" s="291"/>
    </row>
    <row r="8" spans="1:15" ht="13.5" customHeight="1" x14ac:dyDescent="0.2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" customHeight="1" x14ac:dyDescent="0.2">
      <c r="A9" s="283" t="s">
        <v>2</v>
      </c>
      <c r="B9" s="283"/>
      <c r="C9" s="284" t="str">
        <f>IF(入力!C10="","",入力!C10&amp;"　"&amp;入力!E10)</f>
        <v>宮城　洋一</v>
      </c>
      <c r="D9" s="285"/>
      <c r="E9" s="285"/>
      <c r="F9" s="285"/>
      <c r="G9" s="291">
        <f>IF(入力!G9="","",入力!G9)</f>
        <v>507290715</v>
      </c>
      <c r="H9" s="291"/>
      <c r="I9" s="291"/>
      <c r="J9" s="291">
        <f>IF(入力!J9="","",入力!J9)</f>
        <v>18501</v>
      </c>
      <c r="K9" s="291"/>
      <c r="L9" s="291"/>
      <c r="M9" s="291" t="str">
        <f>IF(入力!M9="","",入力!M9)</f>
        <v/>
      </c>
      <c r="N9" s="291"/>
      <c r="O9" s="291"/>
    </row>
    <row r="10" spans="1:15" ht="14.4" customHeight="1" x14ac:dyDescent="0.2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" customHeight="1" x14ac:dyDescent="0.2">
      <c r="A11" s="283" t="s">
        <v>3</v>
      </c>
      <c r="B11" s="283"/>
      <c r="C11" s="284" t="str">
        <f>IF(入力!C12="","",入力!C12&amp;"　"&amp;入力!E12)</f>
        <v>平方　理恵子</v>
      </c>
      <c r="D11" s="285"/>
      <c r="E11" s="285"/>
      <c r="F11" s="285"/>
      <c r="G11" s="291">
        <f>IF(入力!G11="","",入力!G11)</f>
        <v>518133566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" customHeight="1" x14ac:dyDescent="0.2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 x14ac:dyDescent="0.2">
      <c r="A13" s="283" t="s">
        <v>4</v>
      </c>
      <c r="B13" s="283"/>
      <c r="C13" s="284" t="str">
        <f>IF(入力!C14="","",入力!C14&amp;"　"&amp;入力!E14)</f>
        <v>平方　理恵子</v>
      </c>
      <c r="D13" s="285"/>
      <c r="E13" s="285"/>
      <c r="F13" s="285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 x14ac:dyDescent="0.2">
      <c r="A14" s="283"/>
      <c r="B14" s="283"/>
      <c r="C14" s="288"/>
      <c r="D14" s="289"/>
      <c r="E14" s="289"/>
      <c r="F14" s="289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 x14ac:dyDescent="0.2">
      <c r="A15" s="283" t="s">
        <v>5</v>
      </c>
      <c r="B15" s="283"/>
      <c r="C15" s="284" t="str">
        <f>IF(入力!C16="","",入力!C16&amp;"　"&amp;入力!E16)</f>
        <v>築山　秀夫</v>
      </c>
      <c r="D15" s="285"/>
      <c r="E15" s="285"/>
      <c r="F15" s="292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 x14ac:dyDescent="0.2">
      <c r="A16" s="283"/>
      <c r="B16" s="283"/>
      <c r="C16" s="288"/>
      <c r="D16" s="289"/>
      <c r="E16" s="289"/>
      <c r="F16" s="293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x14ac:dyDescent="0.2">
      <c r="A17" s="283" t="s">
        <v>6</v>
      </c>
      <c r="B17" s="283"/>
      <c r="C17" s="294" t="str">
        <f>IF(入力!C17="","",入力!C17&amp;"　"&amp;入力!E17)</f>
        <v>船橋市丸山２－２８－１９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x14ac:dyDescent="0.2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" customHeight="1" x14ac:dyDescent="0.2">
      <c r="A19" s="283" t="s">
        <v>7</v>
      </c>
      <c r="B19" s="283"/>
      <c r="C19" s="294" t="str">
        <f>IF(入力!C19="","",入力!C19&amp;"　"&amp;入力!E19)</f>
        <v>０４７－４３９－０９７７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" customHeight="1" x14ac:dyDescent="0.2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" customHeight="1" x14ac:dyDescent="0.2">
      <c r="A21" s="283" t="s">
        <v>8</v>
      </c>
      <c r="B21" s="283"/>
      <c r="C21" s="294" t="str">
        <f>IF(入力!C21="","",入力!C21&amp;"－"&amp;入力!E21&amp;"－"&amp;入力!G21)</f>
        <v>90－5314－9417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" customHeight="1" x14ac:dyDescent="0.2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 x14ac:dyDescent="0.2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16</v>
      </c>
      <c r="N23" s="283"/>
      <c r="O23" s="283"/>
    </row>
    <row r="24" spans="1:15" x14ac:dyDescent="0.2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8" customHeight="1" x14ac:dyDescent="0.2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新橋　世渉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鎌ケ谷市立北部小学校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514879232</v>
      </c>
      <c r="N25" s="283" t="str">
        <f>IF(入力!N25="","",入力!N25)</f>
        <v/>
      </c>
      <c r="O25" s="283" t="str">
        <f>IF(入力!O25="","",入力!O25)</f>
        <v/>
      </c>
    </row>
    <row r="26" spans="1:15" ht="18" customHeight="1" x14ac:dyDescent="0.2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8" customHeight="1" x14ac:dyDescent="0.2">
      <c r="A27" s="283">
        <v>2</v>
      </c>
      <c r="B27" s="283">
        <f>IF(入力!B27="","",入力!B27)</f>
        <v>2</v>
      </c>
      <c r="C27" s="284" t="str">
        <f>IF(入力!C28="","",入力!C28&amp;"　"&amp;入力!E28)</f>
        <v>岩﨑　直太朗</v>
      </c>
      <c r="D27" s="285"/>
      <c r="E27" s="285"/>
      <c r="F27" s="285"/>
      <c r="G27" s="283">
        <f>IF(入力!G27="","",入力!G27)</f>
        <v>4</v>
      </c>
      <c r="H27" s="283" t="str">
        <f>IF(入力!H27="","",入力!H27)</f>
        <v/>
      </c>
      <c r="I27" s="283" t="str">
        <f>IF(入力!I27="","",入力!I27)</f>
        <v>柏市立富勢小学校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518628796</v>
      </c>
      <c r="N27" s="283" t="str">
        <f>IF(入力!N27="","",入力!N27)</f>
        <v/>
      </c>
      <c r="O27" s="283" t="str">
        <f>IF(入力!O27="","",入力!O27)</f>
        <v/>
      </c>
    </row>
    <row r="28" spans="1:15" ht="18" customHeight="1" x14ac:dyDescent="0.2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8" customHeight="1" x14ac:dyDescent="0.2">
      <c r="A29" s="283">
        <v>3</v>
      </c>
      <c r="B29" s="283">
        <f>IF(入力!B29="","",入力!B29)</f>
        <v>3</v>
      </c>
      <c r="C29" s="284" t="str">
        <f>IF(入力!C30="","",入力!C30&amp;"　"&amp;入力!E30)</f>
        <v>齋藤　翼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市川市立柏井小学校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518133580</v>
      </c>
      <c r="N29" s="283" t="str">
        <f>IF(入力!N29="","",入力!N29)</f>
        <v/>
      </c>
      <c r="O29" s="283" t="str">
        <f>IF(入力!O29="","",入力!O29)</f>
        <v/>
      </c>
    </row>
    <row r="30" spans="1:15" ht="18" customHeight="1" x14ac:dyDescent="0.2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8" customHeight="1" x14ac:dyDescent="0.2">
      <c r="A31" s="283">
        <v>4</v>
      </c>
      <c r="B31" s="283">
        <f>IF(入力!B31="","",入力!B31)</f>
        <v>4</v>
      </c>
      <c r="C31" s="284" t="str">
        <f>IF(入力!C32="","",入力!C32&amp;"　"&amp;入力!E32)</f>
        <v>石田　勇太</v>
      </c>
      <c r="D31" s="285"/>
      <c r="E31" s="285"/>
      <c r="F31" s="285"/>
      <c r="G31" s="283">
        <f>IF(入力!G31="","",入力!G31)</f>
        <v>3</v>
      </c>
      <c r="H31" s="283" t="str">
        <f>IF(入力!H31="","",入力!H31)</f>
        <v/>
      </c>
      <c r="I31" s="283" t="str">
        <f>IF(入力!I31="","",入力!I31)</f>
        <v>船橋市立二和小学校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516960234</v>
      </c>
      <c r="N31" s="283" t="str">
        <f>IF(入力!N31="","",入力!N31)</f>
        <v/>
      </c>
      <c r="O31" s="283" t="str">
        <f>IF(入力!O31="","",入力!O31)</f>
        <v/>
      </c>
    </row>
    <row r="32" spans="1:15" ht="18" customHeight="1" x14ac:dyDescent="0.2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8" customHeight="1" x14ac:dyDescent="0.2">
      <c r="A33" s="283">
        <v>5</v>
      </c>
      <c r="B33" s="283">
        <f>IF(入力!B33="","",入力!B33)</f>
        <v>5</v>
      </c>
      <c r="C33" s="284" t="str">
        <f>IF(入力!C34="","",入力!C34&amp;"　"&amp;入力!E34)</f>
        <v>臼井　暖眞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鎌ケ谷市立西部小学校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518880934</v>
      </c>
      <c r="N33" s="283" t="str">
        <f>IF(入力!N33="","",入力!N33)</f>
        <v/>
      </c>
      <c r="O33" s="283" t="str">
        <f>IF(入力!O33="","",入力!O33)</f>
        <v/>
      </c>
    </row>
    <row r="34" spans="1:15" ht="18" customHeight="1" x14ac:dyDescent="0.2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8" customHeight="1" x14ac:dyDescent="0.2">
      <c r="A35" s="283">
        <v>6</v>
      </c>
      <c r="B35" s="283">
        <f>IF(入力!B35="","",入力!B35)</f>
        <v>6</v>
      </c>
      <c r="C35" s="284" t="str">
        <f>IF(入力!C36="","",入力!C36&amp;"　"&amp;入力!E36)</f>
        <v>大貫　翔夢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松戸市立東松戸小学校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518880941</v>
      </c>
      <c r="N35" s="283" t="str">
        <f>IF(入力!N35="","",入力!N35)</f>
        <v/>
      </c>
      <c r="O35" s="283" t="str">
        <f>IF(入力!O35="","",入力!O35)</f>
        <v/>
      </c>
    </row>
    <row r="36" spans="1:15" ht="18" customHeight="1" x14ac:dyDescent="0.2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8" customHeight="1" x14ac:dyDescent="0.2">
      <c r="A37" s="283">
        <v>7</v>
      </c>
      <c r="B37" s="283">
        <f>IF(入力!B37="","",入力!B37)</f>
        <v>7</v>
      </c>
      <c r="C37" s="284" t="str">
        <f>IF(入力!C38="","",入力!C38&amp;"　"&amp;入力!E38)</f>
        <v>勝又　玲音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船橋市立丸山小学校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515767027</v>
      </c>
      <c r="N37" s="283" t="str">
        <f>IF(入力!N37="","",入力!N37)</f>
        <v/>
      </c>
      <c r="O37" s="283" t="str">
        <f>IF(入力!O37="","",入力!O37)</f>
        <v/>
      </c>
    </row>
    <row r="38" spans="1:15" ht="18" customHeight="1" x14ac:dyDescent="0.2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8" customHeight="1" x14ac:dyDescent="0.2">
      <c r="A39" s="283">
        <v>8</v>
      </c>
      <c r="B39" s="283">
        <f>IF(入力!B39="","",入力!B39)</f>
        <v>8</v>
      </c>
      <c r="C39" s="284" t="str">
        <f>IF(入力!C40="","",入力!C40&amp;"　"&amp;入力!E40)</f>
        <v>八倉巻　巧</v>
      </c>
      <c r="D39" s="285"/>
      <c r="E39" s="285"/>
      <c r="F39" s="285"/>
      <c r="G39" s="283">
        <f>IF(入力!G39="","",入力!G39)</f>
        <v>3</v>
      </c>
      <c r="H39" s="283" t="str">
        <f>IF(入力!H39="","",入力!H39)</f>
        <v/>
      </c>
      <c r="I39" s="283" t="str">
        <f>IF(入力!I39="","",入力!I39)</f>
        <v>白井市立第三小学校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516785108</v>
      </c>
      <c r="N39" s="283" t="str">
        <f>IF(入力!N39="","",入力!N39)</f>
        <v/>
      </c>
      <c r="O39" s="283" t="str">
        <f>IF(入力!O39="","",入力!O39)</f>
        <v/>
      </c>
    </row>
    <row r="40" spans="1:15" ht="18" customHeight="1" x14ac:dyDescent="0.2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8" customHeight="1" x14ac:dyDescent="0.2">
      <c r="A41" s="283">
        <v>9</v>
      </c>
      <c r="B41" s="283">
        <f>IF(入力!B41="","",入力!B41)</f>
        <v>9</v>
      </c>
      <c r="C41" s="284" t="str">
        <f>IF(入力!C42="","",入力!C42&amp;"　"&amp;入力!E42)</f>
        <v>平方　大翔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船橋市立塚田小学校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515280053</v>
      </c>
      <c r="N41" s="283" t="str">
        <f>IF(入力!N41="","",入力!N41)</f>
        <v/>
      </c>
      <c r="O41" s="283" t="str">
        <f>IF(入力!O41="","",入力!O41)</f>
        <v/>
      </c>
    </row>
    <row r="42" spans="1:15" ht="18" customHeight="1" x14ac:dyDescent="0.2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8" customHeight="1" x14ac:dyDescent="0.2">
      <c r="A43" s="283">
        <v>10</v>
      </c>
      <c r="B43" s="283">
        <f>IF(入力!B43="","",入力!B43)</f>
        <v>10</v>
      </c>
      <c r="C43" s="284" t="str">
        <f>IF(入力!C44="","",入力!C44&amp;"　"&amp;入力!E44)</f>
        <v>清野　光央</v>
      </c>
      <c r="D43" s="285"/>
      <c r="E43" s="285"/>
      <c r="F43" s="285"/>
      <c r="G43" s="283">
        <f>IF(入力!G43="","",入力!G43)</f>
        <v>4</v>
      </c>
      <c r="H43" s="283" t="str">
        <f>IF(入力!H43="","",入力!H43)</f>
        <v/>
      </c>
      <c r="I43" s="283" t="str">
        <f>IF(入力!I43="","",入力!I43)</f>
        <v>船橋市立行田西小学校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515877142</v>
      </c>
      <c r="N43" s="283" t="str">
        <f>IF(入力!N43="","",入力!N43)</f>
        <v/>
      </c>
      <c r="O43" s="283" t="str">
        <f>IF(入力!O43="","",入力!O43)</f>
        <v/>
      </c>
    </row>
    <row r="44" spans="1:15" ht="18" customHeight="1" x14ac:dyDescent="0.2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8" customHeight="1" x14ac:dyDescent="0.2">
      <c r="A45" s="283">
        <v>11</v>
      </c>
      <c r="B45" s="283">
        <f>IF(入力!B45="","",入力!B45)</f>
        <v>11</v>
      </c>
      <c r="C45" s="284" t="str">
        <f>IF(入力!C46="","",入力!C46&amp;"　"&amp;入力!E46)</f>
        <v>閑野　蒼紫</v>
      </c>
      <c r="D45" s="285"/>
      <c r="E45" s="285"/>
      <c r="F45" s="285"/>
      <c r="G45" s="283">
        <f>IF(入力!G45="","",入力!G45)</f>
        <v>4</v>
      </c>
      <c r="H45" s="283" t="str">
        <f>IF(入力!H45="","",入力!H45)</f>
        <v/>
      </c>
      <c r="I45" s="283" t="str">
        <f>IF(入力!I45="","",入力!I45)</f>
        <v>船橋市立丸山小学校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518628802</v>
      </c>
      <c r="N45" s="283" t="str">
        <f>IF(入力!N45="","",入力!N45)</f>
        <v/>
      </c>
      <c r="O45" s="283" t="str">
        <f>IF(入力!O45="","",入力!O45)</f>
        <v/>
      </c>
    </row>
    <row r="46" spans="1:15" ht="18" customHeight="1" x14ac:dyDescent="0.2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8" customHeight="1" x14ac:dyDescent="0.2">
      <c r="A47" s="283">
        <v>12</v>
      </c>
      <c r="B47" s="283">
        <f>IF(入力!B47="","",入力!B47)</f>
        <v>12</v>
      </c>
      <c r="C47" s="284" t="str">
        <f>IF(入力!C48="","",入力!C48&amp;"　"&amp;入力!E48)</f>
        <v>田所　優太</v>
      </c>
      <c r="D47" s="285"/>
      <c r="E47" s="285"/>
      <c r="F47" s="285"/>
      <c r="G47" s="283">
        <f>IF(入力!G47="","",入力!G47)</f>
        <v>4</v>
      </c>
      <c r="H47" s="283" t="str">
        <f>IF(入力!H47="","",入力!H47)</f>
        <v/>
      </c>
      <c r="I47" s="283" t="str">
        <f>IF(入力!I47="","",入力!I47)</f>
        <v>鎌ケ谷市立鎌ケ谷小学校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519845680</v>
      </c>
      <c r="N47" s="283" t="str">
        <f>IF(入力!N47="","",入力!N47)</f>
        <v/>
      </c>
      <c r="O47" s="283" t="str">
        <f>IF(入力!O47="","",入力!O47)</f>
        <v/>
      </c>
    </row>
    <row r="48" spans="1:15" ht="18" customHeight="1" x14ac:dyDescent="0.2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8" customHeight="1" x14ac:dyDescent="0.2">
      <c r="A49" s="283"/>
      <c r="B49" s="283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8" customHeight="1" x14ac:dyDescent="0.2">
      <c r="A50" s="283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97"/>
      <c r="AW1" s="397"/>
      <c r="AX1" s="4" t="s">
        <v>28</v>
      </c>
      <c r="AY1" s="5"/>
      <c r="AZ1" s="397"/>
      <c r="BA1" s="397"/>
      <c r="BB1" s="4" t="s">
        <v>29</v>
      </c>
      <c r="BC1" s="5"/>
      <c r="BD1" s="397"/>
      <c r="BE1" s="397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98" t="s">
        <v>65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/>
      <c r="BF5" s="398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441" t="s">
        <v>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444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447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433">
        <v>36</v>
      </c>
      <c r="I12" s="434"/>
      <c r="J12" s="435"/>
      <c r="K12" s="4"/>
    </row>
    <row r="13" spans="1:60" ht="13.5" customHeight="1" x14ac:dyDescent="0.2">
      <c r="F13" s="4" t="s">
        <v>35</v>
      </c>
      <c r="G13" s="4"/>
      <c r="H13" s="436"/>
      <c r="I13" s="437"/>
      <c r="J13" s="438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450" t="s">
        <v>37</v>
      </c>
      <c r="D16" s="409"/>
      <c r="E16" s="409"/>
      <c r="F16" s="409"/>
      <c r="G16" s="410"/>
      <c r="H16" s="431" t="s">
        <v>66</v>
      </c>
      <c r="I16" s="432"/>
      <c r="J16" s="432"/>
      <c r="K16" s="409" t="str">
        <f>IF(入力!C2="","",入力!C2)</f>
        <v>マルヤマヴィシーボーイズ</v>
      </c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10"/>
      <c r="Y16" s="373" t="s">
        <v>67</v>
      </c>
      <c r="Z16" s="374"/>
      <c r="AA16" s="374"/>
      <c r="AB16" s="374"/>
      <c r="AC16" s="374"/>
      <c r="AD16" s="374"/>
      <c r="AE16" s="374"/>
      <c r="AF16" s="374"/>
      <c r="AG16" s="374"/>
      <c r="AH16" s="374"/>
      <c r="AI16" s="375"/>
      <c r="AJ16" s="400" t="s">
        <v>38</v>
      </c>
      <c r="AK16" s="401"/>
      <c r="AL16" s="401"/>
      <c r="AM16" s="402"/>
      <c r="AN16" s="425" t="str">
        <f>IF(入力!P3="","",入力!P3)</f>
        <v>船橋市</v>
      </c>
      <c r="AO16" s="426"/>
      <c r="AP16" s="426"/>
      <c r="AQ16" s="426"/>
      <c r="AR16" s="426"/>
      <c r="AS16" s="426"/>
      <c r="AT16" s="401" t="s">
        <v>68</v>
      </c>
      <c r="AU16" s="402"/>
      <c r="AV16" s="408" t="s">
        <v>39</v>
      </c>
      <c r="AW16" s="409"/>
      <c r="AX16" s="409"/>
      <c r="AY16" s="410"/>
      <c r="AZ16" s="413" t="str">
        <f>IF(入力!P5="","",入力!P5)</f>
        <v>東武アーバンライン</v>
      </c>
      <c r="BA16" s="414"/>
      <c r="BB16" s="414"/>
      <c r="BC16" s="414"/>
      <c r="BD16" s="414"/>
      <c r="BE16" s="414"/>
      <c r="BF16" s="452" t="s">
        <v>40</v>
      </c>
    </row>
    <row r="17" spans="3:58" ht="4.5" customHeight="1" x14ac:dyDescent="0.2">
      <c r="C17" s="451"/>
      <c r="D17" s="340"/>
      <c r="E17" s="340"/>
      <c r="F17" s="340"/>
      <c r="G17" s="412"/>
      <c r="H17" s="423" t="str">
        <f>IF(入力!C3="","",入力!C3)</f>
        <v>丸山ＶＣボーイズ</v>
      </c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19" t="str">
        <f>IF(入力!J3="","","("&amp;入力!J3&amp;")")</f>
        <v>(男子)</v>
      </c>
      <c r="V17" s="419"/>
      <c r="W17" s="419"/>
      <c r="X17" s="420"/>
      <c r="Y17" s="376">
        <f>IF(入力!C4="","",入力!C4)</f>
        <v>43076</v>
      </c>
      <c r="Z17" s="377"/>
      <c r="AA17" s="377"/>
      <c r="AB17" s="377"/>
      <c r="AC17" s="377"/>
      <c r="AD17" s="377"/>
      <c r="AE17" s="377"/>
      <c r="AF17" s="377"/>
      <c r="AG17" s="377"/>
      <c r="AH17" s="377"/>
      <c r="AI17" s="378"/>
      <c r="AJ17" s="403"/>
      <c r="AK17" s="404"/>
      <c r="AL17" s="404"/>
      <c r="AM17" s="405"/>
      <c r="AN17" s="427"/>
      <c r="AO17" s="428"/>
      <c r="AP17" s="428"/>
      <c r="AQ17" s="428"/>
      <c r="AR17" s="428"/>
      <c r="AS17" s="428"/>
      <c r="AT17" s="404"/>
      <c r="AU17" s="405"/>
      <c r="AV17" s="411"/>
      <c r="AW17" s="340"/>
      <c r="AX17" s="340"/>
      <c r="AY17" s="412"/>
      <c r="AZ17" s="415"/>
      <c r="BA17" s="416"/>
      <c r="BB17" s="416"/>
      <c r="BC17" s="416"/>
      <c r="BD17" s="416"/>
      <c r="BE17" s="416"/>
      <c r="BF17" s="453"/>
    </row>
    <row r="18" spans="3:58" ht="16.5" customHeight="1" x14ac:dyDescent="0.2">
      <c r="C18" s="391"/>
      <c r="D18" s="341"/>
      <c r="E18" s="341"/>
      <c r="F18" s="341"/>
      <c r="G18" s="392"/>
      <c r="H18" s="366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421"/>
      <c r="V18" s="421"/>
      <c r="W18" s="421"/>
      <c r="X18" s="422"/>
      <c r="Y18" s="379"/>
      <c r="Z18" s="380"/>
      <c r="AA18" s="380"/>
      <c r="AB18" s="380"/>
      <c r="AC18" s="380"/>
      <c r="AD18" s="380"/>
      <c r="AE18" s="380"/>
      <c r="AF18" s="380"/>
      <c r="AG18" s="380"/>
      <c r="AH18" s="380"/>
      <c r="AI18" s="381"/>
      <c r="AJ18" s="406"/>
      <c r="AK18" s="356"/>
      <c r="AL18" s="356"/>
      <c r="AM18" s="407"/>
      <c r="AN18" s="429"/>
      <c r="AO18" s="430"/>
      <c r="AP18" s="430"/>
      <c r="AQ18" s="430"/>
      <c r="AR18" s="430"/>
      <c r="AS18" s="430"/>
      <c r="AT18" s="356"/>
      <c r="AU18" s="407"/>
      <c r="AV18" s="369"/>
      <c r="AW18" s="341"/>
      <c r="AX18" s="341"/>
      <c r="AY18" s="392"/>
      <c r="AZ18" s="417" t="str">
        <f>IF(入力!AE5="","",入力!AE5)</f>
        <v>馬込沢</v>
      </c>
      <c r="BA18" s="418"/>
      <c r="BB18" s="418"/>
      <c r="BC18" s="418"/>
      <c r="BD18" s="418"/>
      <c r="BE18" s="418"/>
      <c r="BF18" s="13" t="s">
        <v>41</v>
      </c>
    </row>
    <row r="19" spans="3:58" ht="15" customHeight="1" x14ac:dyDescent="0.2">
      <c r="C19" s="439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384" t="s">
        <v>42</v>
      </c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 t="s">
        <v>69</v>
      </c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 t="s">
        <v>70</v>
      </c>
      <c r="AT19" s="384"/>
      <c r="AU19" s="384"/>
      <c r="AV19" s="384"/>
      <c r="AW19" s="384"/>
      <c r="AX19" s="384"/>
      <c r="AY19" s="384"/>
      <c r="AZ19" s="384"/>
      <c r="BA19" s="384"/>
      <c r="BB19" s="384"/>
      <c r="BC19" s="384"/>
      <c r="BD19" s="384"/>
      <c r="BE19" s="384"/>
      <c r="BF19" s="399"/>
    </row>
    <row r="20" spans="3:58" ht="15" customHeight="1" x14ac:dyDescent="0.2">
      <c r="C20" s="383" t="s">
        <v>43</v>
      </c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2" t="str">
        <f>IF(入力!J7="","",入力!J7)</f>
        <v/>
      </c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>
        <f>IF(入力!J9="","",入力!J9)</f>
        <v>18501</v>
      </c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 t="str">
        <f>IF(入力!J11="","",入力!J11)</f>
        <v/>
      </c>
      <c r="AT20" s="382"/>
      <c r="AU20" s="382"/>
      <c r="AV20" s="382"/>
      <c r="AW20" s="382"/>
      <c r="AX20" s="382"/>
      <c r="AY20" s="382"/>
      <c r="AZ20" s="382"/>
      <c r="BA20" s="382"/>
      <c r="BB20" s="382"/>
      <c r="BC20" s="382"/>
      <c r="BD20" s="382"/>
      <c r="BE20" s="382"/>
      <c r="BF20" s="396"/>
    </row>
    <row r="21" spans="3:58" ht="15" customHeight="1" x14ac:dyDescent="0.2">
      <c r="C21" s="383" t="s">
        <v>44</v>
      </c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2">
        <f>IF(入力!M7="","",入力!M7)</f>
        <v>217589</v>
      </c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 t="str">
        <f>IF(入力!M9="","",入力!M9)</f>
        <v/>
      </c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 t="str">
        <f>IF(入力!M11="","",入力!M11)</f>
        <v/>
      </c>
      <c r="AT21" s="382"/>
      <c r="AU21" s="382"/>
      <c r="AV21" s="382"/>
      <c r="AW21" s="382"/>
      <c r="AX21" s="382"/>
      <c r="AY21" s="382"/>
      <c r="AZ21" s="382"/>
      <c r="BA21" s="382"/>
      <c r="BB21" s="382"/>
      <c r="BC21" s="382"/>
      <c r="BD21" s="382"/>
      <c r="BE21" s="382"/>
      <c r="BF21" s="396"/>
    </row>
    <row r="22" spans="3:58" ht="12" customHeight="1" x14ac:dyDescent="0.2">
      <c r="C22" s="388" t="s">
        <v>71</v>
      </c>
      <c r="D22" s="389"/>
      <c r="E22" s="389"/>
      <c r="F22" s="389"/>
      <c r="G22" s="390"/>
      <c r="H22" s="385" t="str">
        <f>IF(入力!C7="","",入力!C7&amp;"　"&amp;入力!E7)</f>
        <v>ツキヤマ　ヒデオ</v>
      </c>
      <c r="I22" s="345"/>
      <c r="J22" s="345"/>
      <c r="K22" s="345"/>
      <c r="L22" s="345"/>
      <c r="M22" s="345"/>
      <c r="N22" s="345"/>
      <c r="O22" s="345"/>
      <c r="P22" s="345"/>
      <c r="Q22" s="358"/>
      <c r="R22" s="346" t="s">
        <v>45</v>
      </c>
      <c r="S22" s="345"/>
      <c r="T22" s="359">
        <f>IF(入力!AT7="","",入力!AT7)</f>
        <v>66</v>
      </c>
      <c r="U22" s="360"/>
      <c r="V22" s="361"/>
      <c r="W22" s="346" t="s">
        <v>46</v>
      </c>
      <c r="X22" s="346"/>
      <c r="Y22" s="346"/>
      <c r="Z22" s="14" t="s">
        <v>72</v>
      </c>
      <c r="AA22" s="15"/>
      <c r="AB22" s="345" t="str">
        <f>IF(入力!R7="","",入力!R7)</f>
        <v>273</v>
      </c>
      <c r="AC22" s="345"/>
      <c r="AD22" s="345"/>
      <c r="AE22" s="345"/>
      <c r="AF22" s="16" t="s">
        <v>73</v>
      </c>
      <c r="AG22" s="345" t="str">
        <f>IF(入力!W7="","",入力!W7)</f>
        <v>0048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58"/>
      <c r="AU22" s="346" t="s">
        <v>47</v>
      </c>
      <c r="AV22" s="345"/>
      <c r="AW22" s="345"/>
      <c r="AX22" s="17" t="s">
        <v>74</v>
      </c>
      <c r="AY22" s="345" t="str">
        <f>IF(入力!AL7="","",入力!AL7)</f>
        <v>047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 x14ac:dyDescent="0.2">
      <c r="C23" s="391" t="s">
        <v>48</v>
      </c>
      <c r="D23" s="341"/>
      <c r="E23" s="341"/>
      <c r="F23" s="341"/>
      <c r="G23" s="392"/>
      <c r="H23" s="353" t="str">
        <f>IF(入力!C8="","",入力!C8&amp;"　"&amp;入力!E8)</f>
        <v>築山　秀夫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41"/>
      <c r="S23" s="341"/>
      <c r="T23" s="393"/>
      <c r="U23" s="394"/>
      <c r="V23" s="395"/>
      <c r="W23" s="356"/>
      <c r="X23" s="356"/>
      <c r="Y23" s="356"/>
      <c r="Z23" s="366" t="str">
        <f>IF(入力!P8="","",入力!P8)</f>
        <v>船橋市丸山2-28-19</v>
      </c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8"/>
      <c r="AU23" s="341"/>
      <c r="AV23" s="341"/>
      <c r="AW23" s="341"/>
      <c r="AX23" s="369" t="str">
        <f>IF(入力!AK8="","",入力!AK8)</f>
        <v>439</v>
      </c>
      <c r="AY23" s="341"/>
      <c r="AZ23" s="341"/>
      <c r="BA23" s="341"/>
      <c r="BB23" s="19" t="s">
        <v>76</v>
      </c>
      <c r="BC23" s="341" t="str">
        <f>IF(入力!AP8="","",入力!AP8)</f>
        <v>0977</v>
      </c>
      <c r="BD23" s="341"/>
      <c r="BE23" s="341"/>
      <c r="BF23" s="365"/>
    </row>
    <row r="24" spans="3:58" ht="12" customHeight="1" x14ac:dyDescent="0.2">
      <c r="C24" s="388" t="s">
        <v>77</v>
      </c>
      <c r="D24" s="389"/>
      <c r="E24" s="389"/>
      <c r="F24" s="389"/>
      <c r="G24" s="390"/>
      <c r="H24" s="385" t="str">
        <f>IF(入力!C9="","",入力!C9&amp;"　"&amp;入力!E9)</f>
        <v>ミヤンジョウ　ヨウイチ</v>
      </c>
      <c r="I24" s="345"/>
      <c r="J24" s="345"/>
      <c r="K24" s="345"/>
      <c r="L24" s="345"/>
      <c r="M24" s="345"/>
      <c r="N24" s="345"/>
      <c r="O24" s="345"/>
      <c r="P24" s="345"/>
      <c r="Q24" s="358"/>
      <c r="R24" s="346" t="s">
        <v>45</v>
      </c>
      <c r="S24" s="345"/>
      <c r="T24" s="359">
        <f>IF(入力!AT9="","",入力!AT9)</f>
        <v>59</v>
      </c>
      <c r="U24" s="360"/>
      <c r="V24" s="361"/>
      <c r="W24" s="346" t="s">
        <v>46</v>
      </c>
      <c r="X24" s="346"/>
      <c r="Y24" s="346"/>
      <c r="Z24" s="14" t="s">
        <v>72</v>
      </c>
      <c r="AA24" s="15"/>
      <c r="AB24" s="345" t="str">
        <f>IF(入力!R9="","",入力!R9)</f>
        <v>273</v>
      </c>
      <c r="AC24" s="345"/>
      <c r="AD24" s="345"/>
      <c r="AE24" s="345"/>
      <c r="AF24" s="16" t="s">
        <v>73</v>
      </c>
      <c r="AG24" s="345" t="str">
        <f>IF(入力!W9="","",入力!W9)</f>
        <v>0048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58"/>
      <c r="AU24" s="346" t="s">
        <v>47</v>
      </c>
      <c r="AV24" s="345"/>
      <c r="AW24" s="345"/>
      <c r="AX24" s="17" t="s">
        <v>74</v>
      </c>
      <c r="AY24" s="345" t="str">
        <f>IF(入力!AL9="","",入力!AL9)</f>
        <v>047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 x14ac:dyDescent="0.2">
      <c r="C25" s="391" t="s">
        <v>78</v>
      </c>
      <c r="D25" s="341"/>
      <c r="E25" s="341"/>
      <c r="F25" s="341"/>
      <c r="G25" s="392"/>
      <c r="H25" s="353" t="str">
        <f>IF(入力!C10="","",入力!C10&amp;"　"&amp;入力!E10)</f>
        <v>宮城　洋一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41"/>
      <c r="S25" s="341"/>
      <c r="T25" s="393"/>
      <c r="U25" s="394"/>
      <c r="V25" s="395"/>
      <c r="W25" s="356"/>
      <c r="X25" s="356"/>
      <c r="Y25" s="356"/>
      <c r="Z25" s="366" t="str">
        <f>IF(入力!P10="","",入力!P10)</f>
        <v>船橋市丸山3-59-7</v>
      </c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8"/>
      <c r="AU25" s="341"/>
      <c r="AV25" s="341"/>
      <c r="AW25" s="341"/>
      <c r="AX25" s="369" t="str">
        <f>IF(入力!AK10="","",入力!AK10)</f>
        <v>439</v>
      </c>
      <c r="AY25" s="341"/>
      <c r="AZ25" s="341"/>
      <c r="BA25" s="341"/>
      <c r="BB25" s="19" t="s">
        <v>76</v>
      </c>
      <c r="BC25" s="341" t="str">
        <f>IF(入力!AP10="","",入力!AP10)</f>
        <v>1654</v>
      </c>
      <c r="BD25" s="341"/>
      <c r="BE25" s="341"/>
      <c r="BF25" s="365"/>
    </row>
    <row r="26" spans="3:58" ht="12" customHeight="1" x14ac:dyDescent="0.2">
      <c r="C26" s="388" t="s">
        <v>71</v>
      </c>
      <c r="D26" s="389"/>
      <c r="E26" s="389"/>
      <c r="F26" s="389"/>
      <c r="G26" s="390"/>
      <c r="H26" s="385" t="str">
        <f>IF(入力!C11="","",入力!C11&amp;"　"&amp;入力!E11)</f>
        <v>ヒラカタ　リエコ</v>
      </c>
      <c r="I26" s="345"/>
      <c r="J26" s="345"/>
      <c r="K26" s="345"/>
      <c r="L26" s="345"/>
      <c r="M26" s="345"/>
      <c r="N26" s="345"/>
      <c r="O26" s="345"/>
      <c r="P26" s="345"/>
      <c r="Q26" s="358"/>
      <c r="R26" s="346" t="s">
        <v>45</v>
      </c>
      <c r="S26" s="345"/>
      <c r="T26" s="359">
        <f>IF(入力!AT11="","",入力!AT11)</f>
        <v>43</v>
      </c>
      <c r="U26" s="360"/>
      <c r="V26" s="361"/>
      <c r="W26" s="346" t="s">
        <v>46</v>
      </c>
      <c r="X26" s="346"/>
      <c r="Y26" s="346"/>
      <c r="Z26" s="14" t="s">
        <v>72</v>
      </c>
      <c r="AA26" s="15"/>
      <c r="AB26" s="345" t="str">
        <f>IF(入力!R11="","",入力!R11)</f>
        <v>273</v>
      </c>
      <c r="AC26" s="345"/>
      <c r="AD26" s="345"/>
      <c r="AE26" s="345"/>
      <c r="AF26" s="16" t="s">
        <v>73</v>
      </c>
      <c r="AG26" s="345" t="str">
        <f>IF(入力!W11="","",入力!W11)</f>
        <v>0041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58"/>
      <c r="AU26" s="346" t="s">
        <v>47</v>
      </c>
      <c r="AV26" s="345"/>
      <c r="AW26" s="345"/>
      <c r="AX26" s="17" t="s">
        <v>74</v>
      </c>
      <c r="AY26" s="345" t="str">
        <f>IF(入力!AL11="","",入力!AL11)</f>
        <v>090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 x14ac:dyDescent="0.2">
      <c r="C27" s="391" t="s">
        <v>79</v>
      </c>
      <c r="D27" s="341"/>
      <c r="E27" s="341"/>
      <c r="F27" s="341"/>
      <c r="G27" s="392"/>
      <c r="H27" s="353" t="str">
        <f>IF(入力!C12="","",入力!C12&amp;"　"&amp;入力!E12)</f>
        <v>平方　理恵子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41"/>
      <c r="S27" s="341"/>
      <c r="T27" s="393"/>
      <c r="U27" s="394"/>
      <c r="V27" s="395"/>
      <c r="W27" s="356"/>
      <c r="X27" s="356"/>
      <c r="Y27" s="356"/>
      <c r="Z27" s="366" t="str">
        <f>IF(入力!P12="","",入力!P12)</f>
        <v>船橋市旭町5-5-33</v>
      </c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8"/>
      <c r="AU27" s="341"/>
      <c r="AV27" s="341"/>
      <c r="AW27" s="341"/>
      <c r="AX27" s="369" t="str">
        <f>IF(入力!AK12="","",入力!AK12)</f>
        <v>1373</v>
      </c>
      <c r="AY27" s="341"/>
      <c r="AZ27" s="341"/>
      <c r="BA27" s="341"/>
      <c r="BB27" s="19" t="s">
        <v>76</v>
      </c>
      <c r="BC27" s="341" t="str">
        <f>IF(入力!AP12="","",入力!AP12)</f>
        <v>2475</v>
      </c>
      <c r="BD27" s="341"/>
      <c r="BE27" s="341"/>
      <c r="BF27" s="365"/>
    </row>
    <row r="28" spans="3:58" ht="12" customHeight="1" x14ac:dyDescent="0.2">
      <c r="C28" s="388" t="s">
        <v>71</v>
      </c>
      <c r="D28" s="389"/>
      <c r="E28" s="389"/>
      <c r="F28" s="389"/>
      <c r="G28" s="390"/>
      <c r="H28" s="385" t="str">
        <f>IF(入力!C15="","",入力!C15&amp;"　"&amp;入力!E15)</f>
        <v>ツキヤマ　ヒデオ</v>
      </c>
      <c r="I28" s="345"/>
      <c r="J28" s="345"/>
      <c r="K28" s="345"/>
      <c r="L28" s="345"/>
      <c r="M28" s="345"/>
      <c r="N28" s="345"/>
      <c r="O28" s="345"/>
      <c r="P28" s="345"/>
      <c r="Q28" s="358"/>
      <c r="R28" s="346" t="s">
        <v>45</v>
      </c>
      <c r="S28" s="345"/>
      <c r="T28" s="359">
        <f>IF(入力!AT15="","",入力!AT15)</f>
        <v>66</v>
      </c>
      <c r="U28" s="360"/>
      <c r="V28" s="361"/>
      <c r="W28" s="346" t="s">
        <v>46</v>
      </c>
      <c r="X28" s="346"/>
      <c r="Y28" s="346"/>
      <c r="Z28" s="14" t="s">
        <v>72</v>
      </c>
      <c r="AA28" s="15"/>
      <c r="AB28" s="345" t="str">
        <f>IF(入力!R15="","",入力!R15)</f>
        <v>273</v>
      </c>
      <c r="AC28" s="345"/>
      <c r="AD28" s="345"/>
      <c r="AE28" s="345"/>
      <c r="AF28" s="16" t="s">
        <v>73</v>
      </c>
      <c r="AG28" s="345" t="str">
        <f>IF(入力!W15="","",入力!W15)</f>
        <v>0048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58"/>
      <c r="AU28" s="346" t="s">
        <v>47</v>
      </c>
      <c r="AV28" s="345"/>
      <c r="AW28" s="345"/>
      <c r="AX28" s="17" t="s">
        <v>74</v>
      </c>
      <c r="AY28" s="345" t="str">
        <f>IF(入力!AL15="","",入力!AL15)</f>
        <v>047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 x14ac:dyDescent="0.25">
      <c r="C29" s="386" t="s">
        <v>49</v>
      </c>
      <c r="D29" s="347"/>
      <c r="E29" s="347"/>
      <c r="F29" s="347"/>
      <c r="G29" s="387"/>
      <c r="H29" s="370" t="str">
        <f>IF(入力!C16="","",入力!C16&amp;"　"&amp;入力!E16)</f>
        <v>築山　秀夫</v>
      </c>
      <c r="I29" s="371"/>
      <c r="J29" s="371"/>
      <c r="K29" s="371"/>
      <c r="L29" s="371"/>
      <c r="M29" s="371"/>
      <c r="N29" s="371"/>
      <c r="O29" s="371"/>
      <c r="P29" s="371"/>
      <c r="Q29" s="372"/>
      <c r="R29" s="347"/>
      <c r="S29" s="347"/>
      <c r="T29" s="362"/>
      <c r="U29" s="363"/>
      <c r="V29" s="364"/>
      <c r="W29" s="357"/>
      <c r="X29" s="357"/>
      <c r="Y29" s="357"/>
      <c r="Z29" s="348" t="str">
        <f>IF(入力!P16="","",入力!P16)</f>
        <v>船橋市丸山2-28-19</v>
      </c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50"/>
      <c r="AU29" s="347"/>
      <c r="AV29" s="347"/>
      <c r="AW29" s="347"/>
      <c r="AX29" s="351" t="str">
        <f>IF(入力!AK16="","",入力!AK16)</f>
        <v>439</v>
      </c>
      <c r="AY29" s="347"/>
      <c r="AZ29" s="347"/>
      <c r="BA29" s="347"/>
      <c r="BB29" s="73" t="s">
        <v>76</v>
      </c>
      <c r="BC29" s="347" t="str">
        <f>IF(入力!AP16="","",入力!AP16)</f>
        <v>0977</v>
      </c>
      <c r="BD29" s="347"/>
      <c r="BE29" s="347"/>
      <c r="BF29" s="352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342" t="s">
        <v>52</v>
      </c>
      <c r="D33" s="343"/>
      <c r="E33" s="343"/>
      <c r="F33" s="343" t="s">
        <v>53</v>
      </c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 t="s">
        <v>54</v>
      </c>
      <c r="R33" s="343"/>
      <c r="S33" s="343"/>
      <c r="T33" s="343" t="s">
        <v>55</v>
      </c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 t="s">
        <v>56</v>
      </c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 t="s">
        <v>57</v>
      </c>
      <c r="BA33" s="343"/>
      <c r="BB33" s="343"/>
      <c r="BC33" s="343"/>
      <c r="BD33" s="343"/>
      <c r="BE33" s="343"/>
      <c r="BF33" s="344"/>
    </row>
    <row r="34" spans="3:58" ht="15" customHeight="1" x14ac:dyDescent="0.2">
      <c r="C34" s="301" t="str">
        <f>IF(入力!B25="","",入力!B25)</f>
        <v>①</v>
      </c>
      <c r="D34" s="302"/>
      <c r="E34" s="303"/>
      <c r="F34" s="307" t="str">
        <f>IF(入力!C26="","",入力!C25&amp;"　"&amp;入力!E25&amp;"
"&amp;入力!C26&amp;"　"&amp;入力!E26)</f>
        <v>シンバシ　ワタル
新橋　世渉</v>
      </c>
      <c r="G34" s="308"/>
      <c r="H34" s="308"/>
      <c r="I34" s="308"/>
      <c r="J34" s="308"/>
      <c r="K34" s="308"/>
      <c r="L34" s="308"/>
      <c r="M34" s="308"/>
      <c r="N34" s="308"/>
      <c r="O34" s="308"/>
      <c r="P34" s="309"/>
      <c r="Q34" s="313">
        <f>IF(入力!G25="","",入力!G25)</f>
        <v>5</v>
      </c>
      <c r="R34" s="314"/>
      <c r="S34" s="315"/>
      <c r="T34" s="319" t="str">
        <f>IF(入力!I25="","",入力!I25)</f>
        <v>鎌ケ谷市立北部小学校</v>
      </c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1"/>
      <c r="AJ34" s="313">
        <f>IF(入力!M25="","",入力!M25)</f>
        <v>514879232</v>
      </c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315"/>
      <c r="AZ34" s="313">
        <f>IF(入力!P25="","",入力!P25)</f>
        <v>133</v>
      </c>
      <c r="BA34" s="314"/>
      <c r="BB34" s="314"/>
      <c r="BC34" s="314"/>
      <c r="BD34" s="314"/>
      <c r="BE34" s="314"/>
      <c r="BF34" s="325"/>
    </row>
    <row r="35" spans="3:58" ht="15" customHeight="1" x14ac:dyDescent="0.2">
      <c r="C35" s="327"/>
      <c r="D35" s="328"/>
      <c r="E35" s="329"/>
      <c r="F35" s="330"/>
      <c r="G35" s="331"/>
      <c r="H35" s="331"/>
      <c r="I35" s="331"/>
      <c r="J35" s="331"/>
      <c r="K35" s="331"/>
      <c r="L35" s="331"/>
      <c r="M35" s="331"/>
      <c r="N35" s="331"/>
      <c r="O35" s="331"/>
      <c r="P35" s="332"/>
      <c r="Q35" s="333"/>
      <c r="R35" s="334"/>
      <c r="S35" s="335"/>
      <c r="T35" s="336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8"/>
      <c r="AJ35" s="333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5"/>
      <c r="AZ35" s="333"/>
      <c r="BA35" s="334"/>
      <c r="BB35" s="334"/>
      <c r="BC35" s="334"/>
      <c r="BD35" s="334"/>
      <c r="BE35" s="334"/>
      <c r="BF35" s="339"/>
    </row>
    <row r="36" spans="3:58" ht="15" customHeight="1" x14ac:dyDescent="0.2">
      <c r="C36" s="301">
        <f>IF(入力!B27="","",入力!B27)</f>
        <v>2</v>
      </c>
      <c r="D36" s="302"/>
      <c r="E36" s="303"/>
      <c r="F36" s="307" t="str">
        <f>IF(入力!C28="","",入力!C27&amp;"　"&amp;入力!E27&amp;"
"&amp;入力!C28&amp;"　"&amp;入力!E28)</f>
        <v>イワサキ　ナオタロウ
岩﨑　直太朗</v>
      </c>
      <c r="G36" s="308"/>
      <c r="H36" s="308"/>
      <c r="I36" s="308"/>
      <c r="J36" s="308"/>
      <c r="K36" s="308"/>
      <c r="L36" s="308"/>
      <c r="M36" s="308"/>
      <c r="N36" s="308"/>
      <c r="O36" s="308"/>
      <c r="P36" s="309"/>
      <c r="Q36" s="313">
        <f>IF(入力!G27="","",入力!G27)</f>
        <v>4</v>
      </c>
      <c r="R36" s="314"/>
      <c r="S36" s="315"/>
      <c r="T36" s="319" t="str">
        <f>IF(入力!I27="","",入力!I27)</f>
        <v>柏市立富勢小学校</v>
      </c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1"/>
      <c r="AJ36" s="313">
        <f>IF(入力!M27="","",入力!M27)</f>
        <v>518628796</v>
      </c>
      <c r="AK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315"/>
      <c r="AZ36" s="313">
        <f>IF(入力!P27="","",入力!P27)</f>
        <v>142</v>
      </c>
      <c r="BA36" s="314"/>
      <c r="BB36" s="314"/>
      <c r="BC36" s="314"/>
      <c r="BD36" s="314"/>
      <c r="BE36" s="314"/>
      <c r="BF36" s="325"/>
    </row>
    <row r="37" spans="3:58" ht="15" customHeight="1" x14ac:dyDescent="0.2">
      <c r="C37" s="327"/>
      <c r="D37" s="328"/>
      <c r="E37" s="329"/>
      <c r="F37" s="330"/>
      <c r="G37" s="331"/>
      <c r="H37" s="331"/>
      <c r="I37" s="331"/>
      <c r="J37" s="331"/>
      <c r="K37" s="331"/>
      <c r="L37" s="331"/>
      <c r="M37" s="331"/>
      <c r="N37" s="331"/>
      <c r="O37" s="331"/>
      <c r="P37" s="332"/>
      <c r="Q37" s="333"/>
      <c r="R37" s="334"/>
      <c r="S37" s="335"/>
      <c r="T37" s="336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8"/>
      <c r="AJ37" s="333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5"/>
      <c r="AZ37" s="333"/>
      <c r="BA37" s="334"/>
      <c r="BB37" s="334"/>
      <c r="BC37" s="334"/>
      <c r="BD37" s="334"/>
      <c r="BE37" s="334"/>
      <c r="BF37" s="339"/>
    </row>
    <row r="38" spans="3:58" ht="15" customHeight="1" x14ac:dyDescent="0.2">
      <c r="C38" s="301">
        <f>IF(入力!B29="","",入力!B29)</f>
        <v>3</v>
      </c>
      <c r="D38" s="302"/>
      <c r="E38" s="303"/>
      <c r="F38" s="307" t="str">
        <f>IF(入力!C30="","",入力!C29&amp;"　"&amp;入力!E29&amp;"
"&amp;入力!C30&amp;"　"&amp;入力!E30)</f>
        <v>サイトウ　ツバサ
齋藤　翼</v>
      </c>
      <c r="G38" s="308"/>
      <c r="H38" s="308"/>
      <c r="I38" s="308"/>
      <c r="J38" s="308"/>
      <c r="K38" s="308"/>
      <c r="L38" s="308"/>
      <c r="M38" s="308"/>
      <c r="N38" s="308"/>
      <c r="O38" s="308"/>
      <c r="P38" s="309"/>
      <c r="Q38" s="313">
        <f>IF(入力!G29="","",入力!G29)</f>
        <v>5</v>
      </c>
      <c r="R38" s="314"/>
      <c r="S38" s="315"/>
      <c r="T38" s="319" t="str">
        <f>IF(入力!I29="","",入力!I29)</f>
        <v>市川市立柏井小学校</v>
      </c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1"/>
      <c r="AJ38" s="313">
        <f>IF(入力!M29="","",入力!M29)</f>
        <v>518133580</v>
      </c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5"/>
      <c r="AZ38" s="313">
        <f>IF(入力!P29="","",入力!P29)</f>
        <v>148</v>
      </c>
      <c r="BA38" s="314"/>
      <c r="BB38" s="314"/>
      <c r="BC38" s="314"/>
      <c r="BD38" s="314"/>
      <c r="BE38" s="314"/>
      <c r="BF38" s="325"/>
    </row>
    <row r="39" spans="3:58" ht="15" customHeight="1" x14ac:dyDescent="0.2">
      <c r="C39" s="327"/>
      <c r="D39" s="328"/>
      <c r="E39" s="329"/>
      <c r="F39" s="330"/>
      <c r="G39" s="331"/>
      <c r="H39" s="331"/>
      <c r="I39" s="331"/>
      <c r="J39" s="331"/>
      <c r="K39" s="331"/>
      <c r="L39" s="331"/>
      <c r="M39" s="331"/>
      <c r="N39" s="331"/>
      <c r="O39" s="331"/>
      <c r="P39" s="332"/>
      <c r="Q39" s="333"/>
      <c r="R39" s="334"/>
      <c r="S39" s="335"/>
      <c r="T39" s="336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8"/>
      <c r="AJ39" s="333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5"/>
      <c r="AZ39" s="333"/>
      <c r="BA39" s="334"/>
      <c r="BB39" s="334"/>
      <c r="BC39" s="334"/>
      <c r="BD39" s="334"/>
      <c r="BE39" s="334"/>
      <c r="BF39" s="339"/>
    </row>
    <row r="40" spans="3:58" ht="15" customHeight="1" x14ac:dyDescent="0.2">
      <c r="C40" s="301">
        <f>IF(入力!B31="","",入力!B31)</f>
        <v>4</v>
      </c>
      <c r="D40" s="302"/>
      <c r="E40" s="303"/>
      <c r="F40" s="307" t="str">
        <f>IF(入力!C32="","",入力!C31&amp;"　"&amp;入力!E31&amp;"
"&amp;入力!C32&amp;"　"&amp;入力!E32)</f>
        <v>イシダ　ユウタ
石田　勇太</v>
      </c>
      <c r="G40" s="308"/>
      <c r="H40" s="308"/>
      <c r="I40" s="308"/>
      <c r="J40" s="308"/>
      <c r="K40" s="308"/>
      <c r="L40" s="308"/>
      <c r="M40" s="308"/>
      <c r="N40" s="308"/>
      <c r="O40" s="308"/>
      <c r="P40" s="309"/>
      <c r="Q40" s="313">
        <f>IF(入力!G31="","",入力!G31)</f>
        <v>3</v>
      </c>
      <c r="R40" s="314"/>
      <c r="S40" s="315"/>
      <c r="T40" s="319" t="str">
        <f>IF(入力!I31="","",入力!I31)</f>
        <v>船橋市立二和小学校</v>
      </c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1"/>
      <c r="AJ40" s="313">
        <f>IF(入力!M31="","",入力!M31)</f>
        <v>516960234</v>
      </c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5"/>
      <c r="AZ40" s="313">
        <f>IF(入力!P31="","",入力!P31)</f>
        <v>143</v>
      </c>
      <c r="BA40" s="314"/>
      <c r="BB40" s="314"/>
      <c r="BC40" s="314"/>
      <c r="BD40" s="314"/>
      <c r="BE40" s="314"/>
      <c r="BF40" s="325"/>
    </row>
    <row r="41" spans="3:58" ht="15" customHeight="1" x14ac:dyDescent="0.2">
      <c r="C41" s="327"/>
      <c r="D41" s="328"/>
      <c r="E41" s="329"/>
      <c r="F41" s="330"/>
      <c r="G41" s="331"/>
      <c r="H41" s="331"/>
      <c r="I41" s="331"/>
      <c r="J41" s="331"/>
      <c r="K41" s="331"/>
      <c r="L41" s="331"/>
      <c r="M41" s="331"/>
      <c r="N41" s="331"/>
      <c r="O41" s="331"/>
      <c r="P41" s="332"/>
      <c r="Q41" s="333"/>
      <c r="R41" s="334"/>
      <c r="S41" s="335"/>
      <c r="T41" s="336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8"/>
      <c r="AJ41" s="333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5"/>
      <c r="AZ41" s="333"/>
      <c r="BA41" s="334"/>
      <c r="BB41" s="334"/>
      <c r="BC41" s="334"/>
      <c r="BD41" s="334"/>
      <c r="BE41" s="334"/>
      <c r="BF41" s="339"/>
    </row>
    <row r="42" spans="3:58" ht="15" customHeight="1" x14ac:dyDescent="0.2">
      <c r="C42" s="301">
        <f>IF(入力!B33="","",入力!B33)</f>
        <v>5</v>
      </c>
      <c r="D42" s="302"/>
      <c r="E42" s="303"/>
      <c r="F42" s="307" t="str">
        <f>IF(入力!C34="","",入力!C33&amp;"　"&amp;入力!E33&amp;"
"&amp;入力!C34&amp;"　"&amp;入力!E34)</f>
        <v>ウスイ　ハルマ
臼井　暖眞</v>
      </c>
      <c r="G42" s="308"/>
      <c r="H42" s="308"/>
      <c r="I42" s="308"/>
      <c r="J42" s="308"/>
      <c r="K42" s="308"/>
      <c r="L42" s="308"/>
      <c r="M42" s="308"/>
      <c r="N42" s="308"/>
      <c r="O42" s="308"/>
      <c r="P42" s="309"/>
      <c r="Q42" s="313">
        <f>IF(入力!G33="","",入力!G33)</f>
        <v>4</v>
      </c>
      <c r="R42" s="314"/>
      <c r="S42" s="315"/>
      <c r="T42" s="319" t="str">
        <f>IF(入力!I33="","",入力!I33)</f>
        <v>鎌ケ谷市立西部小学校</v>
      </c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1"/>
      <c r="AJ42" s="313">
        <f>IF(入力!M33="","",入力!M33)</f>
        <v>518880934</v>
      </c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5"/>
      <c r="AZ42" s="313">
        <f>IF(入力!P33="","",入力!P33)</f>
        <v>140</v>
      </c>
      <c r="BA42" s="314"/>
      <c r="BB42" s="314"/>
      <c r="BC42" s="314"/>
      <c r="BD42" s="314"/>
      <c r="BE42" s="314"/>
      <c r="BF42" s="325"/>
    </row>
    <row r="43" spans="3:58" ht="15" customHeight="1" x14ac:dyDescent="0.2">
      <c r="C43" s="327"/>
      <c r="D43" s="328"/>
      <c r="E43" s="329"/>
      <c r="F43" s="330"/>
      <c r="G43" s="331"/>
      <c r="H43" s="331"/>
      <c r="I43" s="331"/>
      <c r="J43" s="331"/>
      <c r="K43" s="331"/>
      <c r="L43" s="331"/>
      <c r="M43" s="331"/>
      <c r="N43" s="331"/>
      <c r="O43" s="331"/>
      <c r="P43" s="332"/>
      <c r="Q43" s="333"/>
      <c r="R43" s="334"/>
      <c r="S43" s="335"/>
      <c r="T43" s="336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8"/>
      <c r="AJ43" s="333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5"/>
      <c r="AZ43" s="333"/>
      <c r="BA43" s="334"/>
      <c r="BB43" s="334"/>
      <c r="BC43" s="334"/>
      <c r="BD43" s="334"/>
      <c r="BE43" s="334"/>
      <c r="BF43" s="339"/>
    </row>
    <row r="44" spans="3:58" ht="15" customHeight="1" x14ac:dyDescent="0.2">
      <c r="C44" s="301">
        <f>IF(入力!B35="","",入力!B35)</f>
        <v>6</v>
      </c>
      <c r="D44" s="302"/>
      <c r="E44" s="303"/>
      <c r="F44" s="307" t="str">
        <f>IF(入力!C36="","",入力!C35&amp;"　"&amp;入力!E35&amp;"
"&amp;入力!C36&amp;"　"&amp;入力!E36)</f>
        <v>オオヌキ　ツバサ
大貫　翔夢</v>
      </c>
      <c r="G44" s="308"/>
      <c r="H44" s="308"/>
      <c r="I44" s="308"/>
      <c r="J44" s="308"/>
      <c r="K44" s="308"/>
      <c r="L44" s="308"/>
      <c r="M44" s="308"/>
      <c r="N44" s="308"/>
      <c r="O44" s="308"/>
      <c r="P44" s="309"/>
      <c r="Q44" s="313">
        <f>IF(入力!G35="","",入力!G35)</f>
        <v>4</v>
      </c>
      <c r="R44" s="314"/>
      <c r="S44" s="315"/>
      <c r="T44" s="319" t="str">
        <f>IF(入力!I35="","",入力!I35)</f>
        <v>松戸市立東松戸小学校</v>
      </c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1"/>
      <c r="AJ44" s="313">
        <f>IF(入力!M35="","",入力!M35)</f>
        <v>518880941</v>
      </c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5"/>
      <c r="AZ44" s="313">
        <f>IF(入力!P35="","",入力!P35)</f>
        <v>147</v>
      </c>
      <c r="BA44" s="314"/>
      <c r="BB44" s="314"/>
      <c r="BC44" s="314"/>
      <c r="BD44" s="314"/>
      <c r="BE44" s="314"/>
      <c r="BF44" s="325"/>
    </row>
    <row r="45" spans="3:58" ht="15" customHeight="1" x14ac:dyDescent="0.2">
      <c r="C45" s="327"/>
      <c r="D45" s="328"/>
      <c r="E45" s="329"/>
      <c r="F45" s="330"/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333"/>
      <c r="R45" s="334"/>
      <c r="S45" s="335"/>
      <c r="T45" s="336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8"/>
      <c r="AJ45" s="333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5"/>
      <c r="AZ45" s="333"/>
      <c r="BA45" s="334"/>
      <c r="BB45" s="334"/>
      <c r="BC45" s="334"/>
      <c r="BD45" s="334"/>
      <c r="BE45" s="334"/>
      <c r="BF45" s="339"/>
    </row>
    <row r="46" spans="3:58" ht="15" customHeight="1" x14ac:dyDescent="0.2">
      <c r="C46" s="301">
        <f>IF(入力!B37="","",入力!B37)</f>
        <v>7</v>
      </c>
      <c r="D46" s="302"/>
      <c r="E46" s="303"/>
      <c r="F46" s="307" t="str">
        <f>IF(入力!C38="","",入力!C37&amp;"　"&amp;入力!E37&amp;"
"&amp;入力!C38&amp;"　"&amp;入力!E38)</f>
        <v>カツマタ　レイン
勝又　玲音</v>
      </c>
      <c r="G46" s="308"/>
      <c r="H46" s="308"/>
      <c r="I46" s="308"/>
      <c r="J46" s="308"/>
      <c r="K46" s="308"/>
      <c r="L46" s="308"/>
      <c r="M46" s="308"/>
      <c r="N46" s="308"/>
      <c r="O46" s="308"/>
      <c r="P46" s="309"/>
      <c r="Q46" s="313">
        <f>IF(入力!G37="","",入力!G37)</f>
        <v>4</v>
      </c>
      <c r="R46" s="314"/>
      <c r="S46" s="315"/>
      <c r="T46" s="319" t="str">
        <f>IF(入力!I37="","",入力!I37)</f>
        <v>船橋市立丸山小学校</v>
      </c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1"/>
      <c r="AJ46" s="313">
        <f>IF(入力!M37="","",入力!M37)</f>
        <v>515767027</v>
      </c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5"/>
      <c r="AZ46" s="313">
        <f>IF(入力!P37="","",入力!P37)</f>
        <v>139</v>
      </c>
      <c r="BA46" s="314"/>
      <c r="BB46" s="314"/>
      <c r="BC46" s="314"/>
      <c r="BD46" s="314"/>
      <c r="BE46" s="314"/>
      <c r="BF46" s="325"/>
    </row>
    <row r="47" spans="3:58" ht="15" customHeight="1" x14ac:dyDescent="0.2">
      <c r="C47" s="327"/>
      <c r="D47" s="328"/>
      <c r="E47" s="329"/>
      <c r="F47" s="330"/>
      <c r="G47" s="331"/>
      <c r="H47" s="331"/>
      <c r="I47" s="331"/>
      <c r="J47" s="331"/>
      <c r="K47" s="331"/>
      <c r="L47" s="331"/>
      <c r="M47" s="331"/>
      <c r="N47" s="331"/>
      <c r="O47" s="331"/>
      <c r="P47" s="332"/>
      <c r="Q47" s="333"/>
      <c r="R47" s="334"/>
      <c r="S47" s="335"/>
      <c r="T47" s="336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8"/>
      <c r="AJ47" s="333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5"/>
      <c r="AZ47" s="333"/>
      <c r="BA47" s="334"/>
      <c r="BB47" s="334"/>
      <c r="BC47" s="334"/>
      <c r="BD47" s="334"/>
      <c r="BE47" s="334"/>
      <c r="BF47" s="339"/>
    </row>
    <row r="48" spans="3:58" ht="15" customHeight="1" x14ac:dyDescent="0.2">
      <c r="C48" s="301">
        <f>IF(入力!B39="","",入力!B39)</f>
        <v>8</v>
      </c>
      <c r="D48" s="302"/>
      <c r="E48" s="303"/>
      <c r="F48" s="307" t="str">
        <f>IF(入力!C40="","",入力!C39&amp;"　"&amp;入力!E39&amp;"
"&amp;入力!C40&amp;"　"&amp;入力!E40)</f>
        <v>ヤグラマキ　コウ
八倉巻　巧</v>
      </c>
      <c r="G48" s="308"/>
      <c r="H48" s="308"/>
      <c r="I48" s="308"/>
      <c r="J48" s="308"/>
      <c r="K48" s="308"/>
      <c r="L48" s="308"/>
      <c r="M48" s="308"/>
      <c r="N48" s="308"/>
      <c r="O48" s="308"/>
      <c r="P48" s="309"/>
      <c r="Q48" s="313">
        <f>IF(入力!G39="","",入力!G39)</f>
        <v>3</v>
      </c>
      <c r="R48" s="314"/>
      <c r="S48" s="315"/>
      <c r="T48" s="319" t="str">
        <f>IF(入力!I39="","",入力!I39)</f>
        <v>白井市立第三小学校</v>
      </c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1"/>
      <c r="AJ48" s="313">
        <f>IF(入力!M39="","",入力!M39)</f>
        <v>516785108</v>
      </c>
      <c r="AK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AX48" s="314"/>
      <c r="AY48" s="315"/>
      <c r="AZ48" s="313">
        <f>IF(入力!P39="","",入力!P39)</f>
        <v>136</v>
      </c>
      <c r="BA48" s="314"/>
      <c r="BB48" s="314"/>
      <c r="BC48" s="314"/>
      <c r="BD48" s="314"/>
      <c r="BE48" s="314"/>
      <c r="BF48" s="325"/>
    </row>
    <row r="49" spans="3:58" ht="15" customHeight="1" x14ac:dyDescent="0.2">
      <c r="C49" s="327"/>
      <c r="D49" s="328"/>
      <c r="E49" s="329"/>
      <c r="F49" s="330"/>
      <c r="G49" s="331"/>
      <c r="H49" s="331"/>
      <c r="I49" s="331"/>
      <c r="J49" s="331"/>
      <c r="K49" s="331"/>
      <c r="L49" s="331"/>
      <c r="M49" s="331"/>
      <c r="N49" s="331"/>
      <c r="O49" s="331"/>
      <c r="P49" s="332"/>
      <c r="Q49" s="333"/>
      <c r="R49" s="334"/>
      <c r="S49" s="335"/>
      <c r="T49" s="336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8"/>
      <c r="AJ49" s="333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5"/>
      <c r="AZ49" s="333"/>
      <c r="BA49" s="334"/>
      <c r="BB49" s="334"/>
      <c r="BC49" s="334"/>
      <c r="BD49" s="334"/>
      <c r="BE49" s="334"/>
      <c r="BF49" s="339"/>
    </row>
    <row r="50" spans="3:58" ht="15" customHeight="1" x14ac:dyDescent="0.2">
      <c r="C50" s="301">
        <f>IF(入力!B41="","",入力!B41)</f>
        <v>9</v>
      </c>
      <c r="D50" s="302"/>
      <c r="E50" s="303"/>
      <c r="F50" s="307" t="str">
        <f>IF(入力!C42="","",入力!C41&amp;"　"&amp;入力!E41&amp;"
"&amp;入力!C42&amp;"　"&amp;入力!E42)</f>
        <v>ヒラカタ　タイガ
平方　大翔</v>
      </c>
      <c r="G50" s="308"/>
      <c r="H50" s="308"/>
      <c r="I50" s="308"/>
      <c r="J50" s="308"/>
      <c r="K50" s="308"/>
      <c r="L50" s="308"/>
      <c r="M50" s="308"/>
      <c r="N50" s="308"/>
      <c r="O50" s="308"/>
      <c r="P50" s="309"/>
      <c r="Q50" s="313">
        <f>IF(入力!G41="","",入力!G41)</f>
        <v>4</v>
      </c>
      <c r="R50" s="314"/>
      <c r="S50" s="315"/>
      <c r="T50" s="319" t="str">
        <f>IF(入力!I41="","",入力!I41)</f>
        <v>船橋市立塚田小学校</v>
      </c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1"/>
      <c r="AJ50" s="313">
        <f>IF(入力!M41="","",入力!M41)</f>
        <v>515280053</v>
      </c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5"/>
      <c r="AZ50" s="313">
        <f>IF(入力!P41="","",入力!P41)</f>
        <v>153</v>
      </c>
      <c r="BA50" s="314"/>
      <c r="BB50" s="314"/>
      <c r="BC50" s="314"/>
      <c r="BD50" s="314"/>
      <c r="BE50" s="314"/>
      <c r="BF50" s="325"/>
    </row>
    <row r="51" spans="3:58" ht="15" customHeight="1" x14ac:dyDescent="0.2">
      <c r="C51" s="327"/>
      <c r="D51" s="328"/>
      <c r="E51" s="329"/>
      <c r="F51" s="330"/>
      <c r="G51" s="331"/>
      <c r="H51" s="331"/>
      <c r="I51" s="331"/>
      <c r="J51" s="331"/>
      <c r="K51" s="331"/>
      <c r="L51" s="331"/>
      <c r="M51" s="331"/>
      <c r="N51" s="331"/>
      <c r="O51" s="331"/>
      <c r="P51" s="332"/>
      <c r="Q51" s="333"/>
      <c r="R51" s="334"/>
      <c r="S51" s="335"/>
      <c r="T51" s="336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8"/>
      <c r="AJ51" s="333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5"/>
      <c r="AZ51" s="333"/>
      <c r="BA51" s="334"/>
      <c r="BB51" s="334"/>
      <c r="BC51" s="334"/>
      <c r="BD51" s="334"/>
      <c r="BE51" s="334"/>
      <c r="BF51" s="339"/>
    </row>
    <row r="52" spans="3:58" ht="15" customHeight="1" x14ac:dyDescent="0.2">
      <c r="C52" s="301">
        <f>IF(入力!B43="","",入力!B43)</f>
        <v>10</v>
      </c>
      <c r="D52" s="302"/>
      <c r="E52" s="303"/>
      <c r="F52" s="307" t="str">
        <f>IF(入力!C44="","",入力!C43&amp;"　"&amp;入力!E43&amp;"
"&amp;入力!C44&amp;"　"&amp;入力!E44)</f>
        <v>セイノ　コオ
清野　光央</v>
      </c>
      <c r="G52" s="308"/>
      <c r="H52" s="308"/>
      <c r="I52" s="308"/>
      <c r="J52" s="308"/>
      <c r="K52" s="308"/>
      <c r="L52" s="308"/>
      <c r="M52" s="308"/>
      <c r="N52" s="308"/>
      <c r="O52" s="308"/>
      <c r="P52" s="309"/>
      <c r="Q52" s="313">
        <f>IF(入力!G43="","",入力!G43)</f>
        <v>4</v>
      </c>
      <c r="R52" s="314"/>
      <c r="S52" s="315"/>
      <c r="T52" s="319" t="str">
        <f>IF(入力!I43="","",入力!I43)</f>
        <v>船橋市立行田西小学校</v>
      </c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1"/>
      <c r="AJ52" s="313">
        <f>IF(入力!M43="","",入力!M43)</f>
        <v>515877142</v>
      </c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5"/>
      <c r="AZ52" s="313">
        <f>IF(入力!P43="","",入力!P43)</f>
        <v>141</v>
      </c>
      <c r="BA52" s="314"/>
      <c r="BB52" s="314"/>
      <c r="BC52" s="314"/>
      <c r="BD52" s="314"/>
      <c r="BE52" s="314"/>
      <c r="BF52" s="325"/>
    </row>
    <row r="53" spans="3:58" ht="15" customHeight="1" x14ac:dyDescent="0.2">
      <c r="C53" s="327"/>
      <c r="D53" s="328"/>
      <c r="E53" s="329"/>
      <c r="F53" s="330"/>
      <c r="G53" s="331"/>
      <c r="H53" s="331"/>
      <c r="I53" s="331"/>
      <c r="J53" s="331"/>
      <c r="K53" s="331"/>
      <c r="L53" s="331"/>
      <c r="M53" s="331"/>
      <c r="N53" s="331"/>
      <c r="O53" s="331"/>
      <c r="P53" s="332"/>
      <c r="Q53" s="333"/>
      <c r="R53" s="334"/>
      <c r="S53" s="335"/>
      <c r="T53" s="336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8"/>
      <c r="AJ53" s="333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5"/>
      <c r="AZ53" s="333"/>
      <c r="BA53" s="334"/>
      <c r="BB53" s="334"/>
      <c r="BC53" s="334"/>
      <c r="BD53" s="334"/>
      <c r="BE53" s="334"/>
      <c r="BF53" s="339"/>
    </row>
    <row r="54" spans="3:58" ht="15" customHeight="1" x14ac:dyDescent="0.2">
      <c r="C54" s="301">
        <f>IF(入力!B45="","",入力!B45)</f>
        <v>11</v>
      </c>
      <c r="D54" s="302"/>
      <c r="E54" s="303"/>
      <c r="F54" s="307" t="str">
        <f>IF(入力!C46="","",入力!C45&amp;"　"&amp;入力!E45&amp;"
"&amp;入力!C46&amp;"　"&amp;入力!E46)</f>
        <v>シズノ　アオシ
閑野　蒼紫</v>
      </c>
      <c r="G54" s="308"/>
      <c r="H54" s="308"/>
      <c r="I54" s="308"/>
      <c r="J54" s="308"/>
      <c r="K54" s="308"/>
      <c r="L54" s="308"/>
      <c r="M54" s="308"/>
      <c r="N54" s="308"/>
      <c r="O54" s="308"/>
      <c r="P54" s="309"/>
      <c r="Q54" s="313">
        <f>IF(入力!G45="","",入力!G45)</f>
        <v>4</v>
      </c>
      <c r="R54" s="314"/>
      <c r="S54" s="315"/>
      <c r="T54" s="319" t="str">
        <f>IF(入力!I45="","",入力!I45)</f>
        <v>船橋市立丸山小学校</v>
      </c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1"/>
      <c r="AJ54" s="313">
        <f>IF(入力!M45="","",入力!M45)</f>
        <v>518628802</v>
      </c>
      <c r="AK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AX54" s="314"/>
      <c r="AY54" s="315"/>
      <c r="AZ54" s="313">
        <f>IF(入力!P45="","",入力!P45)</f>
        <v>141</v>
      </c>
      <c r="BA54" s="314"/>
      <c r="BB54" s="314"/>
      <c r="BC54" s="314"/>
      <c r="BD54" s="314"/>
      <c r="BE54" s="314"/>
      <c r="BF54" s="325"/>
    </row>
    <row r="55" spans="3:58" ht="15" customHeight="1" x14ac:dyDescent="0.2">
      <c r="C55" s="327"/>
      <c r="D55" s="328"/>
      <c r="E55" s="329"/>
      <c r="F55" s="330"/>
      <c r="G55" s="331"/>
      <c r="H55" s="331"/>
      <c r="I55" s="331"/>
      <c r="J55" s="331"/>
      <c r="K55" s="331"/>
      <c r="L55" s="331"/>
      <c r="M55" s="331"/>
      <c r="N55" s="331"/>
      <c r="O55" s="331"/>
      <c r="P55" s="332"/>
      <c r="Q55" s="333"/>
      <c r="R55" s="334"/>
      <c r="S55" s="335"/>
      <c r="T55" s="336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8"/>
      <c r="AJ55" s="333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5"/>
      <c r="AZ55" s="333"/>
      <c r="BA55" s="334"/>
      <c r="BB55" s="334"/>
      <c r="BC55" s="334"/>
      <c r="BD55" s="334"/>
      <c r="BE55" s="334"/>
      <c r="BF55" s="339"/>
    </row>
    <row r="56" spans="3:58" ht="15" customHeight="1" x14ac:dyDescent="0.2">
      <c r="C56" s="301">
        <f>IF(入力!B47="","",入力!B47)</f>
        <v>12</v>
      </c>
      <c r="D56" s="302"/>
      <c r="E56" s="303"/>
      <c r="F56" s="307" t="str">
        <f>IF(入力!C48="","",入力!C47&amp;"　"&amp;入力!E47&amp;"
"&amp;入力!C48&amp;"　"&amp;入力!E48)</f>
        <v>タドコロ　ユウタ
田所　優太</v>
      </c>
      <c r="G56" s="308"/>
      <c r="H56" s="308"/>
      <c r="I56" s="308"/>
      <c r="J56" s="308"/>
      <c r="K56" s="308"/>
      <c r="L56" s="308"/>
      <c r="M56" s="308"/>
      <c r="N56" s="308"/>
      <c r="O56" s="308"/>
      <c r="P56" s="309"/>
      <c r="Q56" s="313">
        <f>IF(入力!G47="","",入力!G47)</f>
        <v>4</v>
      </c>
      <c r="R56" s="314"/>
      <c r="S56" s="315"/>
      <c r="T56" s="319" t="str">
        <f>IF(入力!I47="","",入力!I47)</f>
        <v>鎌ケ谷市立鎌ケ谷小学校</v>
      </c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1"/>
      <c r="AJ56" s="313">
        <f>IF(入力!M47="","",入力!M47)</f>
        <v>519845680</v>
      </c>
      <c r="AK56" s="314"/>
      <c r="AL56" s="314"/>
      <c r="AM56" s="314"/>
      <c r="AN56" s="314"/>
      <c r="AO56" s="314"/>
      <c r="AP56" s="314"/>
      <c r="AQ56" s="314"/>
      <c r="AR56" s="314"/>
      <c r="AS56" s="314"/>
      <c r="AT56" s="314"/>
      <c r="AU56" s="314"/>
      <c r="AV56" s="314"/>
      <c r="AW56" s="314"/>
      <c r="AX56" s="314"/>
      <c r="AY56" s="315"/>
      <c r="AZ56" s="313">
        <f>IF(入力!P47="","",入力!P47)</f>
        <v>137</v>
      </c>
      <c r="BA56" s="314"/>
      <c r="BB56" s="314"/>
      <c r="BC56" s="314"/>
      <c r="BD56" s="314"/>
      <c r="BE56" s="314"/>
      <c r="BF56" s="325"/>
    </row>
    <row r="57" spans="3:58" ht="15" customHeight="1" thickBot="1" x14ac:dyDescent="0.25">
      <c r="C57" s="304"/>
      <c r="D57" s="305"/>
      <c r="E57" s="306"/>
      <c r="F57" s="310"/>
      <c r="G57" s="311"/>
      <c r="H57" s="311"/>
      <c r="I57" s="311"/>
      <c r="J57" s="311"/>
      <c r="K57" s="311"/>
      <c r="L57" s="311"/>
      <c r="M57" s="311"/>
      <c r="N57" s="311"/>
      <c r="O57" s="311"/>
      <c r="P57" s="312"/>
      <c r="Q57" s="316"/>
      <c r="R57" s="317"/>
      <c r="S57" s="318"/>
      <c r="T57" s="322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4"/>
      <c r="AJ57" s="316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8"/>
      <c r="AZ57" s="316"/>
      <c r="BA57" s="317"/>
      <c r="BB57" s="317"/>
      <c r="BC57" s="317"/>
      <c r="BD57" s="317"/>
      <c r="BE57" s="317"/>
      <c r="BF57" s="326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 t="s">
        <v>63</v>
      </c>
      <c r="BF63" s="340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" customHeight="1" x14ac:dyDescent="0.2">
      <c r="A2" s="283" t="s">
        <v>0</v>
      </c>
      <c r="B2" s="283"/>
      <c r="C2" s="294" t="str">
        <f>IF(入力!C3="","",入力!C3)</f>
        <v>丸山ＶＣボーイズ</v>
      </c>
      <c r="D2" s="294"/>
      <c r="E2" s="294"/>
      <c r="F2" s="294"/>
      <c r="G2" s="294"/>
      <c r="H2" s="294"/>
      <c r="I2" s="294"/>
      <c r="J2" s="283" t="str">
        <f>IF(入力!J3="","",入力!J3)</f>
        <v>男子</v>
      </c>
      <c r="K2" s="283"/>
      <c r="L2" s="283"/>
      <c r="M2" s="283"/>
      <c r="N2" s="283"/>
      <c r="O2" s="283"/>
    </row>
    <row r="3" spans="1:15" ht="14.4" customHeight="1" x14ac:dyDescent="0.2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 x14ac:dyDescent="0.2">
      <c r="A4" s="283" t="s">
        <v>18</v>
      </c>
      <c r="B4" s="283"/>
      <c r="C4" s="295">
        <f>IF(入力!C4="","",IF(入力!C5="",入力!C4,入力!C4&amp;"　　"&amp;入力!C5))</f>
        <v>43076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 x14ac:dyDescent="0.2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 x14ac:dyDescent="0.2">
      <c r="A6" s="283" t="s">
        <v>1</v>
      </c>
      <c r="B6" s="283"/>
      <c r="C6" s="284" t="str">
        <f>IF(入力!C8="","",入力!C8&amp;"　"&amp;入力!E8)</f>
        <v>築山　秀夫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 x14ac:dyDescent="0.2">
      <c r="A7" s="283"/>
      <c r="B7" s="283"/>
      <c r="C7" s="286"/>
      <c r="D7" s="287"/>
      <c r="E7" s="287"/>
      <c r="F7" s="287"/>
      <c r="G7" s="291">
        <f>IF(入力!G7="","",入力!G7)</f>
        <v>507290696</v>
      </c>
      <c r="H7" s="291"/>
      <c r="I7" s="291"/>
      <c r="J7" s="291" t="str">
        <f>IF(入力!J7="","",入力!J7)</f>
        <v/>
      </c>
      <c r="K7" s="291"/>
      <c r="L7" s="291"/>
      <c r="M7" s="291">
        <f>IF(入力!M7="","",入力!M7)</f>
        <v>217589</v>
      </c>
      <c r="N7" s="291"/>
      <c r="O7" s="291"/>
    </row>
    <row r="8" spans="1:15" ht="13.5" customHeight="1" x14ac:dyDescent="0.2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" customHeight="1" x14ac:dyDescent="0.2">
      <c r="A9" s="283" t="s">
        <v>19</v>
      </c>
      <c r="B9" s="283"/>
      <c r="C9" s="284" t="str">
        <f>IF(入力!C10="","",入力!C10&amp;"　"&amp;入力!E10)</f>
        <v>宮城　洋一</v>
      </c>
      <c r="D9" s="285"/>
      <c r="E9" s="285"/>
      <c r="F9" s="285"/>
      <c r="G9" s="291">
        <f>IF(入力!G9="","",入力!G9)</f>
        <v>507290715</v>
      </c>
      <c r="H9" s="291"/>
      <c r="I9" s="291"/>
      <c r="J9" s="291">
        <f>IF(入力!J9="","",入力!J9)</f>
        <v>18501</v>
      </c>
      <c r="K9" s="291"/>
      <c r="L9" s="291"/>
      <c r="M9" s="291" t="str">
        <f>IF(入力!M9="","",入力!M9)</f>
        <v/>
      </c>
      <c r="N9" s="291"/>
      <c r="O9" s="291"/>
    </row>
    <row r="10" spans="1:15" ht="14.4" customHeight="1" x14ac:dyDescent="0.2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" customHeight="1" x14ac:dyDescent="0.2">
      <c r="A11" s="283" t="s">
        <v>20</v>
      </c>
      <c r="B11" s="283"/>
      <c r="C11" s="284" t="str">
        <f>IF(入力!C12="","",入力!C12&amp;"　"&amp;入力!E12)</f>
        <v>平方　理恵子</v>
      </c>
      <c r="D11" s="285"/>
      <c r="E11" s="285"/>
      <c r="F11" s="285"/>
      <c r="G11" s="291">
        <f>IF(入力!G11="","",入力!G11)</f>
        <v>518133566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" customHeight="1" x14ac:dyDescent="0.2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 x14ac:dyDescent="0.2">
      <c r="A13" s="283" t="s">
        <v>4</v>
      </c>
      <c r="B13" s="283"/>
      <c r="C13" s="284" t="str">
        <f>IF(入力!C14="","",入力!C14&amp;"　"&amp;入力!E14)</f>
        <v>平方　理恵子</v>
      </c>
      <c r="D13" s="285"/>
      <c r="E13" s="285"/>
      <c r="F13" s="285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 x14ac:dyDescent="0.2">
      <c r="A14" s="283"/>
      <c r="B14" s="283"/>
      <c r="C14" s="288"/>
      <c r="D14" s="289"/>
      <c r="E14" s="289"/>
      <c r="F14" s="289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 x14ac:dyDescent="0.2">
      <c r="A15" s="283" t="s">
        <v>5</v>
      </c>
      <c r="B15" s="283"/>
      <c r="C15" s="284" t="str">
        <f>IF(入力!C16="","",入力!C16&amp;"　"&amp;入力!E16)</f>
        <v>築山　秀夫</v>
      </c>
      <c r="D15" s="285"/>
      <c r="E15" s="285"/>
      <c r="F15" s="292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 x14ac:dyDescent="0.2">
      <c r="A16" s="283"/>
      <c r="B16" s="283"/>
      <c r="C16" s="288"/>
      <c r="D16" s="289"/>
      <c r="E16" s="289"/>
      <c r="F16" s="293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" customHeight="1" x14ac:dyDescent="0.2">
      <c r="A17" s="283" t="s">
        <v>6</v>
      </c>
      <c r="B17" s="283"/>
      <c r="C17" s="294" t="str">
        <f>IF(入力!C17="","",入力!C17&amp;"　"&amp;入力!E17)</f>
        <v>船橋市丸山２－２８－１９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" customHeight="1" x14ac:dyDescent="0.2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" customHeight="1" x14ac:dyDescent="0.2">
      <c r="A19" s="283" t="s">
        <v>7</v>
      </c>
      <c r="B19" s="283"/>
      <c r="C19" s="294" t="str">
        <f>IF(入力!C19="","",入力!C19&amp;"　"&amp;入力!E19)</f>
        <v>０４７－４３９－０９７７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" customHeight="1" x14ac:dyDescent="0.2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" customHeight="1" x14ac:dyDescent="0.2">
      <c r="A21" s="283" t="s">
        <v>8</v>
      </c>
      <c r="B21" s="283"/>
      <c r="C21" s="294" t="str">
        <f>IF(入力!C21="","",入力!C21&amp;"－"&amp;入力!E21&amp;"－"&amp;入力!G21)</f>
        <v>90－5314－9417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" customHeight="1" x14ac:dyDescent="0.2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 x14ac:dyDescent="0.2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 x14ac:dyDescent="0.2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 x14ac:dyDescent="0.2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新橋　世渉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鎌ケ谷市立北部小学校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514879232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 x14ac:dyDescent="0.2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 x14ac:dyDescent="0.2">
      <c r="A27" s="283">
        <v>2</v>
      </c>
      <c r="B27" s="283">
        <f>IF(入力!B27="","",入力!B27)</f>
        <v>2</v>
      </c>
      <c r="C27" s="284" t="str">
        <f>IF(入力!C28="","",入力!C28&amp;"　"&amp;入力!E28)</f>
        <v>岩﨑　直太朗</v>
      </c>
      <c r="D27" s="285"/>
      <c r="E27" s="285"/>
      <c r="F27" s="285"/>
      <c r="G27" s="283">
        <f>IF(入力!G27="","",入力!G27)</f>
        <v>4</v>
      </c>
      <c r="H27" s="283" t="str">
        <f>IF(入力!H27="","",入力!H27)</f>
        <v/>
      </c>
      <c r="I27" s="283" t="str">
        <f>IF(入力!I27="","",入力!I27)</f>
        <v>柏市立富勢小学校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518628796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 x14ac:dyDescent="0.2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 x14ac:dyDescent="0.2">
      <c r="A29" s="283">
        <v>3</v>
      </c>
      <c r="B29" s="283">
        <f>IF(入力!B29="","",入力!B29)</f>
        <v>3</v>
      </c>
      <c r="C29" s="284" t="str">
        <f>IF(入力!C30="","",入力!C30&amp;"　"&amp;入力!E30)</f>
        <v>齋藤　翼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市川市立柏井小学校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518133580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 x14ac:dyDescent="0.2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 x14ac:dyDescent="0.2">
      <c r="A31" s="283">
        <v>4</v>
      </c>
      <c r="B31" s="283">
        <f>IF(入力!B31="","",入力!B31)</f>
        <v>4</v>
      </c>
      <c r="C31" s="284" t="str">
        <f>IF(入力!C32="","",入力!C32&amp;"　"&amp;入力!E32)</f>
        <v>石田　勇太</v>
      </c>
      <c r="D31" s="285"/>
      <c r="E31" s="285"/>
      <c r="F31" s="285"/>
      <c r="G31" s="283">
        <f>IF(入力!G31="","",入力!G31)</f>
        <v>3</v>
      </c>
      <c r="H31" s="283" t="str">
        <f>IF(入力!H31="","",入力!H31)</f>
        <v/>
      </c>
      <c r="I31" s="283" t="str">
        <f>IF(入力!I31="","",入力!I31)</f>
        <v>船橋市立二和小学校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516960234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 x14ac:dyDescent="0.2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 x14ac:dyDescent="0.2">
      <c r="A33" s="283">
        <v>5</v>
      </c>
      <c r="B33" s="283">
        <f>IF(入力!B33="","",入力!B33)</f>
        <v>5</v>
      </c>
      <c r="C33" s="284" t="str">
        <f>IF(入力!C34="","",入力!C34&amp;"　"&amp;入力!E34)</f>
        <v>臼井　暖眞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鎌ケ谷市立西部小学校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518880934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 x14ac:dyDescent="0.2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 x14ac:dyDescent="0.2">
      <c r="A35" s="283">
        <v>6</v>
      </c>
      <c r="B35" s="283">
        <f>IF(入力!B35="","",入力!B35)</f>
        <v>6</v>
      </c>
      <c r="C35" s="284" t="str">
        <f>IF(入力!C36="","",入力!C36&amp;"　"&amp;入力!E36)</f>
        <v>大貫　翔夢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松戸市立東松戸小学校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518880941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 x14ac:dyDescent="0.2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 x14ac:dyDescent="0.2">
      <c r="A37" s="283">
        <v>7</v>
      </c>
      <c r="B37" s="283">
        <f>IF(入力!B37="","",入力!B37)</f>
        <v>7</v>
      </c>
      <c r="C37" s="284" t="str">
        <f>IF(入力!C38="","",入力!C38&amp;"　"&amp;入力!E38)</f>
        <v>勝又　玲音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船橋市立丸山小学校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515767027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 x14ac:dyDescent="0.2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 x14ac:dyDescent="0.2">
      <c r="A39" s="283">
        <v>8</v>
      </c>
      <c r="B39" s="283">
        <f>IF(入力!B39="","",入力!B39)</f>
        <v>8</v>
      </c>
      <c r="C39" s="284" t="str">
        <f>IF(入力!C40="","",入力!C40&amp;"　"&amp;入力!E40)</f>
        <v>八倉巻　巧</v>
      </c>
      <c r="D39" s="285"/>
      <c r="E39" s="285"/>
      <c r="F39" s="285"/>
      <c r="G39" s="283">
        <f>IF(入力!G39="","",入力!G39)</f>
        <v>3</v>
      </c>
      <c r="H39" s="283" t="str">
        <f>IF(入力!H39="","",入力!H39)</f>
        <v/>
      </c>
      <c r="I39" s="283" t="str">
        <f>IF(入力!I39="","",入力!I39)</f>
        <v>白井市立第三小学校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516785108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 x14ac:dyDescent="0.2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 x14ac:dyDescent="0.2">
      <c r="A41" s="283">
        <v>9</v>
      </c>
      <c r="B41" s="283">
        <f>IF(入力!B41="","",入力!B41)</f>
        <v>9</v>
      </c>
      <c r="C41" s="284" t="str">
        <f>IF(入力!C42="","",入力!C42&amp;"　"&amp;入力!E42)</f>
        <v>平方　大翔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船橋市立塚田小学校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515280053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 x14ac:dyDescent="0.2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 x14ac:dyDescent="0.2">
      <c r="A43" s="283">
        <v>10</v>
      </c>
      <c r="B43" s="283">
        <f>IF(入力!B43="","",入力!B43)</f>
        <v>10</v>
      </c>
      <c r="C43" s="284" t="str">
        <f>IF(入力!C44="","",入力!C44&amp;"　"&amp;入力!E44)</f>
        <v>清野　光央</v>
      </c>
      <c r="D43" s="285"/>
      <c r="E43" s="285"/>
      <c r="F43" s="285"/>
      <c r="G43" s="283">
        <f>IF(入力!G43="","",入力!G43)</f>
        <v>4</v>
      </c>
      <c r="H43" s="283" t="str">
        <f>IF(入力!H43="","",入力!H43)</f>
        <v/>
      </c>
      <c r="I43" s="283" t="str">
        <f>IF(入力!I43="","",入力!I43)</f>
        <v>船橋市立行田西小学校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515877142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 x14ac:dyDescent="0.2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 x14ac:dyDescent="0.2">
      <c r="A45" s="283">
        <v>11</v>
      </c>
      <c r="B45" s="283">
        <f>IF(入力!B45="","",入力!B45)</f>
        <v>11</v>
      </c>
      <c r="C45" s="284" t="str">
        <f>IF(入力!C46="","",入力!C46&amp;"　"&amp;入力!E46)</f>
        <v>閑野　蒼紫</v>
      </c>
      <c r="D45" s="285"/>
      <c r="E45" s="285"/>
      <c r="F45" s="285"/>
      <c r="G45" s="283">
        <f>IF(入力!G45="","",入力!G45)</f>
        <v>4</v>
      </c>
      <c r="H45" s="283" t="str">
        <f>IF(入力!H45="","",入力!H45)</f>
        <v/>
      </c>
      <c r="I45" s="283" t="str">
        <f>IF(入力!I45="","",入力!I45)</f>
        <v>船橋市立丸山小学校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518628802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 x14ac:dyDescent="0.2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 x14ac:dyDescent="0.2">
      <c r="A47" s="283">
        <v>12</v>
      </c>
      <c r="B47" s="283">
        <f>IF(入力!B47="","",入力!B47)</f>
        <v>12</v>
      </c>
      <c r="C47" s="284" t="str">
        <f>IF(入力!C48="","",入力!C48&amp;"　"&amp;入力!E48)</f>
        <v>田所　優太</v>
      </c>
      <c r="D47" s="285"/>
      <c r="E47" s="285"/>
      <c r="F47" s="285"/>
      <c r="G47" s="283">
        <f>IF(入力!G47="","",入力!G47)</f>
        <v>4</v>
      </c>
      <c r="H47" s="283" t="str">
        <f>IF(入力!H47="","",入力!H47)</f>
        <v/>
      </c>
      <c r="I47" s="283" t="str">
        <f>IF(入力!I47="","",入力!I47)</f>
        <v>鎌ケ谷市立鎌ケ谷小学校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519845680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 x14ac:dyDescent="0.2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 x14ac:dyDescent="0.2">
      <c r="A49" s="283">
        <v>13</v>
      </c>
      <c r="B49" s="283">
        <f>IF(入力!B49="","",入力!B49)</f>
        <v>13</v>
      </c>
      <c r="C49" s="284" t="str">
        <f>IF(入力!C50="","",入力!C50&amp;"　"&amp;入力!E50)</f>
        <v>八木　隼</v>
      </c>
      <c r="D49" s="285"/>
      <c r="E49" s="285"/>
      <c r="F49" s="285"/>
      <c r="G49" s="283">
        <f>IF(入力!G49="","",入力!G49)</f>
        <v>3</v>
      </c>
      <c r="H49" s="283" t="str">
        <f>IF(入力!H49="","",入力!H49)</f>
        <v/>
      </c>
      <c r="I49" s="283" t="str">
        <f>IF(入力!I49="","",入力!I49)</f>
        <v>船橋市立丸山小学校</v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>
        <f>IF(入力!M49="","",入力!M49)</f>
        <v>519402661</v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 x14ac:dyDescent="0.2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 x14ac:dyDescent="0.2">
      <c r="A51" s="283">
        <v>14</v>
      </c>
      <c r="B51" s="283">
        <f>IF(入力!B51="","",入力!B51)</f>
        <v>14</v>
      </c>
      <c r="C51" s="284" t="str">
        <f>IF(入力!C52="","",入力!C52&amp;"　"&amp;入力!E52)</f>
        <v>大橋　昇太郎</v>
      </c>
      <c r="D51" s="285"/>
      <c r="E51" s="285"/>
      <c r="F51" s="285"/>
      <c r="G51" s="283">
        <f>IF(入力!G51="","",入力!G51)</f>
        <v>3</v>
      </c>
      <c r="H51" s="283" t="str">
        <f>IF(入力!H51="","",入力!H51)</f>
        <v/>
      </c>
      <c r="I51" s="283" t="str">
        <f>IF(入力!I51="","",入力!I51)</f>
        <v>松戸市立東部小学校</v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>
        <f>IF(入力!M51="","",入力!M51)</f>
        <v>519561238</v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 x14ac:dyDescent="0.2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 x14ac:dyDescent="0.2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 x14ac:dyDescent="0.2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54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" customHeight="1" x14ac:dyDescent="0.2">
      <c r="A2" s="283" t="s">
        <v>0</v>
      </c>
      <c r="B2" s="283"/>
      <c r="C2" s="294" t="str">
        <f>IF(入力!C3="","",入力!C3)</f>
        <v>丸山ＶＣボーイズ</v>
      </c>
      <c r="D2" s="294"/>
      <c r="E2" s="294"/>
      <c r="F2" s="294"/>
      <c r="G2" s="294"/>
      <c r="H2" s="294"/>
      <c r="I2" s="294"/>
      <c r="J2" s="283" t="str">
        <f>IF(入力!J3="","",入力!J3)</f>
        <v>男子</v>
      </c>
      <c r="K2" s="283"/>
      <c r="L2" s="283"/>
      <c r="M2" s="283"/>
      <c r="N2" s="283"/>
      <c r="O2" s="283"/>
    </row>
    <row r="3" spans="1:15" ht="14.4" customHeight="1" x14ac:dyDescent="0.2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 x14ac:dyDescent="0.2">
      <c r="A4" s="283" t="s">
        <v>18</v>
      </c>
      <c r="B4" s="283"/>
      <c r="C4" s="295">
        <f>IF(入力!C4="","",IF(入力!C5="",入力!C4,入力!C4&amp;"　　"&amp;入力!C5))</f>
        <v>43076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 x14ac:dyDescent="0.2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 x14ac:dyDescent="0.2">
      <c r="A6" s="283" t="s">
        <v>1</v>
      </c>
      <c r="B6" s="283"/>
      <c r="C6" s="284" t="str">
        <f>IF(入力!C8="","",入力!C8&amp;"　"&amp;入力!E8)</f>
        <v>築山　秀夫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 x14ac:dyDescent="0.2">
      <c r="A7" s="283"/>
      <c r="B7" s="283"/>
      <c r="C7" s="286"/>
      <c r="D7" s="287"/>
      <c r="E7" s="287"/>
      <c r="F7" s="287"/>
      <c r="G7" s="291">
        <f>IF(入力!G7="","",入力!G7)</f>
        <v>507290696</v>
      </c>
      <c r="H7" s="291"/>
      <c r="I7" s="291"/>
      <c r="J7" s="291" t="str">
        <f>IF(入力!J7="","",入力!J7)</f>
        <v/>
      </c>
      <c r="K7" s="291"/>
      <c r="L7" s="291"/>
      <c r="M7" s="291">
        <f>IF(入力!M7="","",入力!M7)</f>
        <v>217589</v>
      </c>
      <c r="N7" s="291"/>
      <c r="O7" s="291"/>
    </row>
    <row r="8" spans="1:15" ht="13.5" customHeight="1" x14ac:dyDescent="0.2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" customHeight="1" x14ac:dyDescent="0.2">
      <c r="A9" s="283" t="s">
        <v>19</v>
      </c>
      <c r="B9" s="283"/>
      <c r="C9" s="284" t="str">
        <f>IF(入力!C10="","",入力!C10&amp;"　"&amp;入力!E10)</f>
        <v>宮城　洋一</v>
      </c>
      <c r="D9" s="285"/>
      <c r="E9" s="285"/>
      <c r="F9" s="285"/>
      <c r="G9" s="291">
        <f>IF(入力!G9="","",入力!G9)</f>
        <v>507290715</v>
      </c>
      <c r="H9" s="291"/>
      <c r="I9" s="291"/>
      <c r="J9" s="291">
        <f>IF(入力!J9="","",入力!J9)</f>
        <v>18501</v>
      </c>
      <c r="K9" s="291"/>
      <c r="L9" s="291"/>
      <c r="M9" s="291" t="str">
        <f>IF(入力!M9="","",入力!M9)</f>
        <v/>
      </c>
      <c r="N9" s="291"/>
      <c r="O9" s="291"/>
    </row>
    <row r="10" spans="1:15" ht="14.4" customHeight="1" x14ac:dyDescent="0.2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" customHeight="1" x14ac:dyDescent="0.2">
      <c r="A11" s="283" t="s">
        <v>20</v>
      </c>
      <c r="B11" s="283"/>
      <c r="C11" s="284" t="str">
        <f>IF(入力!C12="","",入力!C12&amp;"　"&amp;入力!E12)</f>
        <v>平方　理恵子</v>
      </c>
      <c r="D11" s="285"/>
      <c r="E11" s="285"/>
      <c r="F11" s="285"/>
      <c r="G11" s="291">
        <f>IF(入力!G11="","",入力!G11)</f>
        <v>518133566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" customHeight="1" x14ac:dyDescent="0.2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 x14ac:dyDescent="0.2">
      <c r="A13" s="283" t="s">
        <v>4</v>
      </c>
      <c r="B13" s="283"/>
      <c r="C13" s="284" t="str">
        <f>IF(入力!C14="","",入力!C14&amp;"　"&amp;入力!E14)</f>
        <v>平方　理恵子</v>
      </c>
      <c r="D13" s="285"/>
      <c r="E13" s="285"/>
      <c r="F13" s="285"/>
      <c r="G13" s="250"/>
      <c r="H13" s="250"/>
      <c r="I13" s="250"/>
      <c r="J13" s="250"/>
      <c r="K13" s="250"/>
      <c r="L13" s="250"/>
      <c r="M13" s="250"/>
      <c r="N13" s="250"/>
      <c r="O13" s="250"/>
    </row>
    <row r="14" spans="1:15" ht="15" customHeight="1" x14ac:dyDescent="0.2">
      <c r="A14" s="283"/>
      <c r="B14" s="283"/>
      <c r="C14" s="288"/>
      <c r="D14" s="289"/>
      <c r="E14" s="289"/>
      <c r="F14" s="289"/>
      <c r="G14" s="250"/>
      <c r="H14" s="250"/>
      <c r="I14" s="250"/>
      <c r="J14" s="250"/>
      <c r="K14" s="250"/>
      <c r="L14" s="250"/>
      <c r="M14" s="250"/>
      <c r="N14" s="250"/>
      <c r="O14" s="250"/>
    </row>
    <row r="15" spans="1:15" ht="15" customHeight="1" x14ac:dyDescent="0.2">
      <c r="A15" s="283" t="s">
        <v>5</v>
      </c>
      <c r="B15" s="283"/>
      <c r="C15" s="284" t="str">
        <f>IF(入力!C16="","",入力!C16&amp;"　"&amp;入力!E16)</f>
        <v>築山　秀夫</v>
      </c>
      <c r="D15" s="285"/>
      <c r="E15" s="285"/>
      <c r="F15" s="292" t="s">
        <v>22</v>
      </c>
      <c r="G15" s="250"/>
      <c r="H15" s="250"/>
      <c r="I15" s="250"/>
      <c r="J15" s="250"/>
      <c r="K15" s="250"/>
      <c r="L15" s="250"/>
      <c r="M15" s="250"/>
      <c r="N15" s="250"/>
      <c r="O15" s="250"/>
    </row>
    <row r="16" spans="1:15" ht="15" customHeight="1" x14ac:dyDescent="0.2">
      <c r="A16" s="283"/>
      <c r="B16" s="283"/>
      <c r="C16" s="288"/>
      <c r="D16" s="289"/>
      <c r="E16" s="289"/>
      <c r="F16" s="293"/>
      <c r="G16" s="250"/>
      <c r="H16" s="250"/>
      <c r="I16" s="250"/>
      <c r="J16" s="250"/>
      <c r="K16" s="250"/>
      <c r="L16" s="250"/>
      <c r="M16" s="250"/>
      <c r="N16" s="250"/>
      <c r="O16" s="250"/>
    </row>
    <row r="17" spans="1:15" ht="14.4" customHeight="1" x14ac:dyDescent="0.2">
      <c r="A17" s="283" t="s">
        <v>6</v>
      </c>
      <c r="B17" s="283"/>
      <c r="C17" s="294" t="str">
        <f>IF(入力!C17="","",入力!C17&amp;"　"&amp;入力!E17)</f>
        <v>船橋市丸山２－２８－１９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" customHeight="1" x14ac:dyDescent="0.2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" customHeight="1" x14ac:dyDescent="0.2">
      <c r="A19" s="283" t="s">
        <v>7</v>
      </c>
      <c r="B19" s="283"/>
      <c r="C19" s="294" t="str">
        <f>IF(入力!C19="","",入力!C19&amp;"　"&amp;入力!E19)</f>
        <v>０４７－４３９－０９７７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" customHeight="1" x14ac:dyDescent="0.2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" customHeight="1" x14ac:dyDescent="0.2">
      <c r="A21" s="283" t="s">
        <v>8</v>
      </c>
      <c r="B21" s="283"/>
      <c r="C21" s="294" t="str">
        <f>IF(入力!C21="","",入力!C21&amp;"－"&amp;入力!E21&amp;"－"&amp;入力!G21)</f>
        <v>90－5314－9417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" customHeight="1" x14ac:dyDescent="0.2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 x14ac:dyDescent="0.2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 x14ac:dyDescent="0.2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 x14ac:dyDescent="0.2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新橋　世渉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鎌ケ谷市立北部小学校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514879232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 x14ac:dyDescent="0.2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 x14ac:dyDescent="0.2">
      <c r="A27" s="283">
        <v>2</v>
      </c>
      <c r="B27" s="283">
        <f>IF(入力!B27="","",入力!B27)</f>
        <v>2</v>
      </c>
      <c r="C27" s="284" t="str">
        <f>IF(入力!C28="","",入力!C28&amp;"　"&amp;入力!E28)</f>
        <v>岩﨑　直太朗</v>
      </c>
      <c r="D27" s="285"/>
      <c r="E27" s="285"/>
      <c r="F27" s="285"/>
      <c r="G27" s="283">
        <f>IF(入力!G27="","",入力!G27)</f>
        <v>4</v>
      </c>
      <c r="H27" s="283" t="str">
        <f>IF(入力!H27="","",入力!H27)</f>
        <v/>
      </c>
      <c r="I27" s="283" t="str">
        <f>IF(入力!I27="","",入力!I27)</f>
        <v>柏市立富勢小学校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518628796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 x14ac:dyDescent="0.2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 x14ac:dyDescent="0.2">
      <c r="A29" s="283">
        <v>3</v>
      </c>
      <c r="B29" s="283">
        <f>IF(入力!B29="","",入力!B29)</f>
        <v>3</v>
      </c>
      <c r="C29" s="284" t="str">
        <f>IF(入力!C30="","",入力!C30&amp;"　"&amp;入力!E30)</f>
        <v>齋藤　翼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市川市立柏井小学校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518133580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 x14ac:dyDescent="0.2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 x14ac:dyDescent="0.2">
      <c r="A31" s="283">
        <v>4</v>
      </c>
      <c r="B31" s="283">
        <f>IF(入力!B31="","",入力!B31)</f>
        <v>4</v>
      </c>
      <c r="C31" s="284" t="str">
        <f>IF(入力!C32="","",入力!C32&amp;"　"&amp;入力!E32)</f>
        <v>石田　勇太</v>
      </c>
      <c r="D31" s="285"/>
      <c r="E31" s="285"/>
      <c r="F31" s="285"/>
      <c r="G31" s="283">
        <f>IF(入力!G31="","",入力!G31)</f>
        <v>3</v>
      </c>
      <c r="H31" s="283" t="str">
        <f>IF(入力!H31="","",入力!H31)</f>
        <v/>
      </c>
      <c r="I31" s="283" t="str">
        <f>IF(入力!I31="","",入力!I31)</f>
        <v>船橋市立二和小学校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516960234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 x14ac:dyDescent="0.2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 x14ac:dyDescent="0.2">
      <c r="A33" s="283">
        <v>5</v>
      </c>
      <c r="B33" s="283">
        <f>IF(入力!B33="","",入力!B33)</f>
        <v>5</v>
      </c>
      <c r="C33" s="284" t="str">
        <f>IF(入力!C34="","",入力!C34&amp;"　"&amp;入力!E34)</f>
        <v>臼井　暖眞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鎌ケ谷市立西部小学校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518880934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 x14ac:dyDescent="0.2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 x14ac:dyDescent="0.2">
      <c r="A35" s="283">
        <v>6</v>
      </c>
      <c r="B35" s="283">
        <f>IF(入力!B35="","",入力!B35)</f>
        <v>6</v>
      </c>
      <c r="C35" s="284" t="str">
        <f>IF(入力!C36="","",入力!C36&amp;"　"&amp;入力!E36)</f>
        <v>大貫　翔夢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松戸市立東松戸小学校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518880941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 x14ac:dyDescent="0.2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 x14ac:dyDescent="0.2">
      <c r="A37" s="283">
        <v>7</v>
      </c>
      <c r="B37" s="283">
        <f>IF(入力!B37="","",入力!B37)</f>
        <v>7</v>
      </c>
      <c r="C37" s="284" t="str">
        <f>IF(入力!C38="","",入力!C38&amp;"　"&amp;入力!E38)</f>
        <v>勝又　玲音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船橋市立丸山小学校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515767027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 x14ac:dyDescent="0.2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 x14ac:dyDescent="0.2">
      <c r="A39" s="283">
        <v>8</v>
      </c>
      <c r="B39" s="283">
        <f>IF(入力!B39="","",入力!B39)</f>
        <v>8</v>
      </c>
      <c r="C39" s="284" t="str">
        <f>IF(入力!C40="","",入力!C40&amp;"　"&amp;入力!E40)</f>
        <v>八倉巻　巧</v>
      </c>
      <c r="D39" s="285"/>
      <c r="E39" s="285"/>
      <c r="F39" s="285"/>
      <c r="G39" s="283">
        <f>IF(入力!G39="","",入力!G39)</f>
        <v>3</v>
      </c>
      <c r="H39" s="283" t="str">
        <f>IF(入力!H39="","",入力!H39)</f>
        <v/>
      </c>
      <c r="I39" s="283" t="str">
        <f>IF(入力!I39="","",入力!I39)</f>
        <v>白井市立第三小学校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516785108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 x14ac:dyDescent="0.2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 x14ac:dyDescent="0.2">
      <c r="A41" s="283">
        <v>9</v>
      </c>
      <c r="B41" s="283">
        <f>IF(入力!B41="","",入力!B41)</f>
        <v>9</v>
      </c>
      <c r="C41" s="284" t="str">
        <f>IF(入力!C42="","",入力!C42&amp;"　"&amp;入力!E42)</f>
        <v>平方　大翔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船橋市立塚田小学校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515280053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 x14ac:dyDescent="0.2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 x14ac:dyDescent="0.2">
      <c r="A43" s="283">
        <v>10</v>
      </c>
      <c r="B43" s="283">
        <f>IF(入力!B43="","",入力!B43)</f>
        <v>10</v>
      </c>
      <c r="C43" s="284" t="str">
        <f>IF(入力!C44="","",入力!C44&amp;"　"&amp;入力!E44)</f>
        <v>清野　光央</v>
      </c>
      <c r="D43" s="285"/>
      <c r="E43" s="285"/>
      <c r="F43" s="285"/>
      <c r="G43" s="283">
        <f>IF(入力!G43="","",入力!G43)</f>
        <v>4</v>
      </c>
      <c r="H43" s="283" t="str">
        <f>IF(入力!H43="","",入力!H43)</f>
        <v/>
      </c>
      <c r="I43" s="283" t="str">
        <f>IF(入力!I43="","",入力!I43)</f>
        <v>船橋市立行田西小学校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515877142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 x14ac:dyDescent="0.2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 x14ac:dyDescent="0.2">
      <c r="A45" s="283">
        <v>11</v>
      </c>
      <c r="B45" s="283">
        <f>IF(入力!B45="","",入力!B45)</f>
        <v>11</v>
      </c>
      <c r="C45" s="284" t="str">
        <f>IF(入力!C46="","",入力!C46&amp;"　"&amp;入力!E46)</f>
        <v>閑野　蒼紫</v>
      </c>
      <c r="D45" s="285"/>
      <c r="E45" s="285"/>
      <c r="F45" s="285"/>
      <c r="G45" s="283">
        <f>IF(入力!G45="","",入力!G45)</f>
        <v>4</v>
      </c>
      <c r="H45" s="283" t="str">
        <f>IF(入力!H45="","",入力!H45)</f>
        <v/>
      </c>
      <c r="I45" s="283" t="str">
        <f>IF(入力!I45="","",入力!I45)</f>
        <v>船橋市立丸山小学校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518628802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 x14ac:dyDescent="0.2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 x14ac:dyDescent="0.2">
      <c r="A47" s="283">
        <v>12</v>
      </c>
      <c r="B47" s="283">
        <f>IF(入力!B47="","",入力!B47)</f>
        <v>12</v>
      </c>
      <c r="C47" s="284" t="str">
        <f>IF(入力!C48="","",入力!C48&amp;"　"&amp;入力!E48)</f>
        <v>田所　優太</v>
      </c>
      <c r="D47" s="285"/>
      <c r="E47" s="285"/>
      <c r="F47" s="285"/>
      <c r="G47" s="283">
        <f>IF(入力!G47="","",入力!G47)</f>
        <v>4</v>
      </c>
      <c r="H47" s="283" t="str">
        <f>IF(入力!H47="","",入力!H47)</f>
        <v/>
      </c>
      <c r="I47" s="283" t="str">
        <f>IF(入力!I47="","",入力!I47)</f>
        <v>鎌ケ谷市立鎌ケ谷小学校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519845680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 x14ac:dyDescent="0.2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 x14ac:dyDescent="0.2">
      <c r="A49" s="283">
        <v>13</v>
      </c>
      <c r="B49" s="283">
        <f>IF(入力!B49="","",入力!B49)</f>
        <v>13</v>
      </c>
      <c r="C49" s="284" t="str">
        <f>IF(入力!C50="","",入力!C50&amp;"　"&amp;入力!E50)</f>
        <v>八木　隼</v>
      </c>
      <c r="D49" s="285"/>
      <c r="E49" s="285"/>
      <c r="F49" s="285"/>
      <c r="G49" s="283">
        <f>IF(入力!G49="","",入力!G49)</f>
        <v>3</v>
      </c>
      <c r="H49" s="283" t="str">
        <f>IF(入力!H49="","",入力!H49)</f>
        <v/>
      </c>
      <c r="I49" s="283" t="str">
        <f>IF(入力!I49="","",入力!I49)</f>
        <v>船橋市立丸山小学校</v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>
        <f>IF(入力!M49="","",入力!M49)</f>
        <v>519402661</v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 x14ac:dyDescent="0.2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 x14ac:dyDescent="0.2">
      <c r="A51" s="283">
        <v>14</v>
      </c>
      <c r="B51" s="283">
        <f>IF(入力!B51="","",入力!B51)</f>
        <v>14</v>
      </c>
      <c r="C51" s="284" t="str">
        <f>IF(入力!C52="","",入力!C52&amp;"　"&amp;入力!E52)</f>
        <v>大橋　昇太郎</v>
      </c>
      <c r="D51" s="285"/>
      <c r="E51" s="285"/>
      <c r="F51" s="285"/>
      <c r="G51" s="283">
        <f>IF(入力!G51="","",入力!G51)</f>
        <v>3</v>
      </c>
      <c r="H51" s="283" t="str">
        <f>IF(入力!H51="","",入力!H51)</f>
        <v/>
      </c>
      <c r="I51" s="283" t="str">
        <f>IF(入力!I51="","",入力!I51)</f>
        <v>松戸市立東部小学校</v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>
        <f>IF(入力!M51="","",入力!M51)</f>
        <v>519561238</v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 x14ac:dyDescent="0.2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 x14ac:dyDescent="0.2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 x14ac:dyDescent="0.2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55" t="s">
        <v>80</v>
      </c>
      <c r="B1" s="45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55"/>
      <c r="B2" s="45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6" t="s">
        <v>87</v>
      </c>
      <c r="B4" s="457"/>
      <c r="C4" s="457"/>
      <c r="D4" s="457"/>
      <c r="E4" s="457"/>
      <c r="F4" s="457"/>
      <c r="G4" s="458"/>
      <c r="H4" s="25" t="s">
        <v>88</v>
      </c>
      <c r="I4" s="25" t="s">
        <v>89</v>
      </c>
      <c r="J4" s="459" t="s">
        <v>138</v>
      </c>
      <c r="K4" s="457"/>
      <c r="L4" s="457"/>
      <c r="M4" s="457"/>
      <c r="N4" s="457"/>
      <c r="O4" s="457"/>
      <c r="P4" s="457"/>
      <c r="Q4" s="458"/>
    </row>
    <row r="5" spans="1:41" ht="72" customHeight="1" thickBot="1" x14ac:dyDescent="0.25">
      <c r="A5" s="460"/>
      <c r="B5" s="461"/>
      <c r="C5" s="461"/>
      <c r="D5" s="461"/>
      <c r="E5" s="461"/>
      <c r="F5" s="461"/>
      <c r="G5" s="462"/>
      <c r="H5" s="29" t="str">
        <f>IF(入力!J3="","",入力!J3)</f>
        <v>男子</v>
      </c>
      <c r="I5" s="29">
        <f>入力!Y25</f>
        <v>19</v>
      </c>
      <c r="J5" s="463" t="str">
        <f>IF(入力!A55="","",入力!A55)</f>
        <v>「感謝、希望、勇気」をのせた丸山新チームが、出航しました
”一所懸命”いろんな荒波を乗り越え、どれだけ成長するか楽しみです
たくさんの人たちにお世話になります
よろしくお願いいたします m(_ _)m</v>
      </c>
      <c r="K5" s="464"/>
      <c r="L5" s="464"/>
      <c r="M5" s="464"/>
      <c r="N5" s="464"/>
      <c r="O5" s="464"/>
      <c r="P5" s="464"/>
      <c r="Q5" s="465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東武アーバンライン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 t="str">
        <f>IF(入力!J7="","",入力!J7)</f>
        <v/>
      </c>
      <c r="I16" s="33">
        <f>IF(入力!M7="","",入力!M7)</f>
        <v>217589</v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平方</v>
      </c>
      <c r="D20" s="33" t="str">
        <f>IF(入力!E12="","",入力!E12)</f>
        <v>理恵子</v>
      </c>
      <c r="E20" s="33" t="str">
        <f>IF(入力!C11="","",入力!C11)</f>
        <v>ヒラカタ</v>
      </c>
      <c r="F20" s="33" t="str">
        <f>IF(入力!E11="","",入力!E11)</f>
        <v>リエコ</v>
      </c>
      <c r="G20" s="33">
        <f>IF(入力!G11="","",入力!G11)</f>
        <v>518133566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0041</v>
      </c>
      <c r="T20" s="33" t="str">
        <f>IF(入力!P12="","",入力!P12)</f>
        <v>船橋市旭町5-5-33</v>
      </c>
      <c r="U20" s="33" t="str">
        <f>IF(入力!AL11="","",入力!AL11)</f>
        <v>090</v>
      </c>
      <c r="V20" s="33" t="str">
        <f>IF(入力!AK12="","",入力!AK12)</f>
        <v>1373</v>
      </c>
      <c r="W20" s="33" t="str">
        <f>IF(入力!AP12="","",入力!AP12)</f>
        <v>2475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66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平方</v>
      </c>
      <c r="D23" s="33" t="str">
        <f>IF(入力!$E$14="","",入力!$E$14)</f>
        <v>理恵子</v>
      </c>
      <c r="E23" s="33" t="str">
        <f>IF(入力!$C$13="","",入力!$C$13)</f>
        <v>ヒラカタ</v>
      </c>
      <c r="F23" s="33" t="str">
        <f>IF(入力!$E$13="","",入力!$E$13)</f>
        <v>リエコ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新橋</v>
      </c>
      <c r="D24" s="75" t="str">
        <f>VLOOKUP($B$51,$A$53:$F$352,4)</f>
        <v>世渉</v>
      </c>
      <c r="E24" s="75" t="str">
        <f>VLOOKUP($B$51,$A$53:$F$352,5)</f>
        <v>シンバシ</v>
      </c>
      <c r="F24" s="75" t="str">
        <f>VLOOKUP($B$51,$A$53:$F$352,6)</f>
        <v>ワタル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新橋</v>
      </c>
      <c r="D53" s="33" t="str">
        <f>IF(入力!E26="","",入力!E26)</f>
        <v>世渉</v>
      </c>
      <c r="E53" s="33" t="str">
        <f>IF(入力!C25="","",入力!C25)</f>
        <v>シンバシ</v>
      </c>
      <c r="F53" s="33" t="str">
        <f>IF(入力!E25="","",入力!E25)</f>
        <v>ワタル</v>
      </c>
      <c r="G53" s="33">
        <f>IF(入力!M25="","",入力!M25)</f>
        <v>514879232</v>
      </c>
      <c r="H53" s="33" t="str">
        <f>IF(入力!I25="","",入力!I25)</f>
        <v>鎌ケ谷市立北部小学校</v>
      </c>
      <c r="I53" s="33">
        <f>IF(入力!G25="","",入力!G25)</f>
        <v>5</v>
      </c>
      <c r="J53" s="33">
        <f>IF(入力!P25="","",入力!P25)</f>
        <v>133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岩﨑</v>
      </c>
      <c r="D54" s="33" t="str">
        <f>IF(入力!E28="","",入力!E28)</f>
        <v>直太朗</v>
      </c>
      <c r="E54" s="33" t="str">
        <f>IF(入力!C27="","",入力!C27)</f>
        <v>イワサキ</v>
      </c>
      <c r="F54" s="33" t="str">
        <f>IF(入力!E27="","",入力!E27)</f>
        <v>ナオタロウ</v>
      </c>
      <c r="G54" s="33">
        <f>IF(入力!M27="","",入力!M27)</f>
        <v>518628796</v>
      </c>
      <c r="H54" s="33" t="str">
        <f>IF(入力!I27="","",入力!I27)</f>
        <v>柏市立富勢小学校</v>
      </c>
      <c r="I54" s="33">
        <f>IF(入力!G27="","",入力!G27)</f>
        <v>4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齋藤</v>
      </c>
      <c r="D55" s="33" t="str">
        <f>IF(入力!E30="","",入力!E30)</f>
        <v>翼</v>
      </c>
      <c r="E55" s="33" t="str">
        <f>IF(入力!C29="","",入力!C29)</f>
        <v>サイトウ</v>
      </c>
      <c r="F55" s="33" t="str">
        <f>IF(入力!E29="","",入力!E29)</f>
        <v>ツバサ</v>
      </c>
      <c r="G55" s="33">
        <f>IF(入力!M29="","",入力!M29)</f>
        <v>518133580</v>
      </c>
      <c r="H55" s="33" t="str">
        <f>IF(入力!I29="","",入力!I29)</f>
        <v>市川市立柏井小学校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石田</v>
      </c>
      <c r="D56" s="33" t="str">
        <f>IF(入力!E32="","",入力!E32)</f>
        <v>勇太</v>
      </c>
      <c r="E56" s="33" t="str">
        <f>IF(入力!C31="","",入力!C31)</f>
        <v>イシダ</v>
      </c>
      <c r="F56" s="33" t="str">
        <f>IF(入力!E31="","",入力!E31)</f>
        <v>ユウタ</v>
      </c>
      <c r="G56" s="33">
        <f>IF(入力!M31="","",入力!M31)</f>
        <v>516960234</v>
      </c>
      <c r="H56" s="33" t="str">
        <f>IF(入力!I31="","",入力!I31)</f>
        <v>船橋市立二和小学校</v>
      </c>
      <c r="I56" s="33">
        <f>IF(入力!G31="","",入力!G31)</f>
        <v>3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臼井</v>
      </c>
      <c r="D57" s="33" t="str">
        <f>IF(入力!E34="","",入力!E34)</f>
        <v>暖眞</v>
      </c>
      <c r="E57" s="33" t="str">
        <f>IF(入力!C33="","",入力!C33)</f>
        <v>ウスイ</v>
      </c>
      <c r="F57" s="33" t="str">
        <f>IF(入力!E33="","",入力!E33)</f>
        <v>ハルマ</v>
      </c>
      <c r="G57" s="33">
        <f>IF(入力!M33="","",入力!M33)</f>
        <v>518880934</v>
      </c>
      <c r="H57" s="33" t="str">
        <f>IF(入力!I33="","",入力!I33)</f>
        <v>鎌ケ谷市立西部小学校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大貫</v>
      </c>
      <c r="D58" s="33" t="str">
        <f>IF(入力!E36="","",入力!E36)</f>
        <v>翔夢</v>
      </c>
      <c r="E58" s="33" t="str">
        <f>IF(入力!C35="","",入力!C35)</f>
        <v>オオヌキ</v>
      </c>
      <c r="F58" s="33" t="str">
        <f>IF(入力!E35="","",入力!E35)</f>
        <v>ツバサ</v>
      </c>
      <c r="G58" s="33">
        <f>IF(入力!M35="","",入力!M35)</f>
        <v>518880941</v>
      </c>
      <c r="H58" s="33" t="str">
        <f>IF(入力!I35="","",入力!I35)</f>
        <v>松戸市立東松戸小学校</v>
      </c>
      <c r="I58" s="33">
        <f>IF(入力!G35="","",入力!G35)</f>
        <v>4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勝又</v>
      </c>
      <c r="D59" s="33" t="str">
        <f>IF(入力!E38="","",入力!E38)</f>
        <v>玲音</v>
      </c>
      <c r="E59" s="33" t="str">
        <f>IF(入力!C37="","",入力!C37)</f>
        <v>カツマタ</v>
      </c>
      <c r="F59" s="33" t="str">
        <f>IF(入力!E37="","",入力!E37)</f>
        <v>レイン</v>
      </c>
      <c r="G59" s="33">
        <f>IF(入力!M37="","",入力!M37)</f>
        <v>515767027</v>
      </c>
      <c r="H59" s="33" t="str">
        <f>IF(入力!I37="","",入力!I37)</f>
        <v>船橋市立丸山小学校</v>
      </c>
      <c r="I59" s="33">
        <f>IF(入力!G37="","",入力!G37)</f>
        <v>4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八倉巻</v>
      </c>
      <c r="D60" s="33" t="str">
        <f>IF(入力!E40="","",入力!E40)</f>
        <v>巧</v>
      </c>
      <c r="E60" s="33" t="str">
        <f>IF(入力!C39="","",入力!C39)</f>
        <v>ヤグラマキ</v>
      </c>
      <c r="F60" s="33" t="str">
        <f>IF(入力!E39="","",入力!E39)</f>
        <v>コウ</v>
      </c>
      <c r="G60" s="33">
        <f>IF(入力!M39="","",入力!M39)</f>
        <v>516785108</v>
      </c>
      <c r="H60" s="33" t="str">
        <f>IF(入力!I39="","",入力!I39)</f>
        <v>白井市立第三小学校</v>
      </c>
      <c r="I60" s="33">
        <f>IF(入力!G39="","",入力!G39)</f>
        <v>3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平方</v>
      </c>
      <c r="D61" s="33" t="str">
        <f>IF(入力!E42="","",入力!E42)</f>
        <v>大翔</v>
      </c>
      <c r="E61" s="33" t="str">
        <f>IF(入力!C41="","",入力!C41)</f>
        <v>ヒラカタ</v>
      </c>
      <c r="F61" s="33" t="str">
        <f>IF(入力!E41="","",入力!E41)</f>
        <v>タイガ</v>
      </c>
      <c r="G61" s="33">
        <f>IF(入力!M41="","",入力!M41)</f>
        <v>515280053</v>
      </c>
      <c r="H61" s="33" t="str">
        <f>IF(入力!I41="","",入力!I41)</f>
        <v>船橋市立塚田小学校</v>
      </c>
      <c r="I61" s="33">
        <f>IF(入力!G41="","",入力!G41)</f>
        <v>4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清野</v>
      </c>
      <c r="D62" s="33" t="str">
        <f>IF(入力!E44="","",入力!E44)</f>
        <v>光央</v>
      </c>
      <c r="E62" s="33" t="str">
        <f>IF(入力!C43="","",入力!C43)</f>
        <v>セイノ</v>
      </c>
      <c r="F62" s="33" t="str">
        <f>IF(入力!E43="","",入力!E43)</f>
        <v>コオ</v>
      </c>
      <c r="G62" s="33">
        <f>IF(入力!M43="","",入力!M43)</f>
        <v>515877142</v>
      </c>
      <c r="H62" s="33" t="str">
        <f>IF(入力!I43="","",入力!I43)</f>
        <v>船橋市立行田西小学校</v>
      </c>
      <c r="I62" s="33">
        <f>IF(入力!G43="","",入力!G43)</f>
        <v>4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閑野</v>
      </c>
      <c r="D63" s="33" t="str">
        <f>IF(入力!E46="","",入力!E46)</f>
        <v>蒼紫</v>
      </c>
      <c r="E63" s="33" t="str">
        <f>IF(入力!C45="","",入力!C45)</f>
        <v>シズノ</v>
      </c>
      <c r="F63" s="33" t="str">
        <f>IF(入力!E45="","",入力!E45)</f>
        <v>アオシ</v>
      </c>
      <c r="G63" s="33">
        <f>IF(入力!M45="","",入力!M45)</f>
        <v>518628802</v>
      </c>
      <c r="H63" s="33" t="str">
        <f>IF(入力!I45="","",入力!I45)</f>
        <v>船橋市立丸山小学校</v>
      </c>
      <c r="I63" s="33">
        <f>IF(入力!G45="","",入力!G45)</f>
        <v>4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田所</v>
      </c>
      <c r="D64" s="33" t="str">
        <f>IF(入力!E48="","",入力!E48)</f>
        <v>優太</v>
      </c>
      <c r="E64" s="33" t="str">
        <f>IF(入力!C47="","",入力!C47)</f>
        <v>タドコロ</v>
      </c>
      <c r="F64" s="33" t="str">
        <f>IF(入力!E47="","",入力!E47)</f>
        <v>ユウタ</v>
      </c>
      <c r="G64" s="33">
        <f>IF(入力!M47="","",入力!M47)</f>
        <v>519845680</v>
      </c>
      <c r="H64" s="33" t="str">
        <f>IF(入力!I47="","",入力!I47)</f>
        <v>鎌ケ谷市立鎌ケ谷小学校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八木</v>
      </c>
      <c r="D65" s="33" t="str">
        <f>IF(入力!E50="","",入力!E50)</f>
        <v>隼</v>
      </c>
      <c r="E65" s="33" t="str">
        <f>IF(入力!C49="","",入力!C49)</f>
        <v>ヤギ</v>
      </c>
      <c r="F65" s="33" t="str">
        <f>IF(入力!E49="","",入力!E49)</f>
        <v>ハヤト</v>
      </c>
      <c r="G65" s="33">
        <f>IF(入力!M49="","",入力!M49)</f>
        <v>519402661</v>
      </c>
      <c r="H65" s="33" t="str">
        <f>IF(入力!I49="","",入力!I49)</f>
        <v>船橋市立丸山小学校</v>
      </c>
      <c r="I65" s="33">
        <f>IF(入力!G49="","",入力!G49)</f>
        <v>3</v>
      </c>
      <c r="J65" s="33">
        <f>IF(入力!P49="","",入力!P49)</f>
        <v>133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大橋</v>
      </c>
      <c r="D66" s="33" t="str">
        <f>IF(入力!E52="","",入力!E52)</f>
        <v>昇太郎</v>
      </c>
      <c r="E66" s="33" t="str">
        <f>IF(入力!C51="","",入力!C51)</f>
        <v>オオハシ</v>
      </c>
      <c r="F66" s="33" t="str">
        <f>IF(入力!E51="","",入力!E51)</f>
        <v>ショウタロウ</v>
      </c>
      <c r="G66" s="33">
        <f>IF(入力!M51="","",入力!M51)</f>
        <v>519561238</v>
      </c>
      <c r="H66" s="33" t="str">
        <f>IF(入力!I51="","",入力!I51)</f>
        <v>松戸市立東部小学校</v>
      </c>
      <c r="I66" s="33">
        <f>IF(入力!G51="","",入力!G51)</f>
        <v>3</v>
      </c>
      <c r="J66" s="33">
        <f>IF(入力!P51="","",入力!P51)</f>
        <v>124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2020-01-29T11:21:09Z</dcterms:modified>
</cp:coreProperties>
</file>