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6B4DAACC-3BD9-4063-98AA-F7F04A53FD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8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<sst xmlns="http://schemas.openxmlformats.org/spreadsheetml/2006/main" count="432" uniqueCount="288">
  <si>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</si>
  <si>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</si>
  <si>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</si>
  <si>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</si>
  <si>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</si>
  <si>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</si>
  <si>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</si>
  <si>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</si>
  <si>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</si>
  <si>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</si>
  <si>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</si>
  <si>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</si>
  <si>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</si>
  <si>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</si>
  <si>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</si>
  <si>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</si>
  <si>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</si>
  <si>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</si>
  <si>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</si>
  <si>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</si>
  <si>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</si>
  <si>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</si>
  <si>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</si>
  <si>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</si>
  <si>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</si>
  <si>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</si>
  <si>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</si>
  <si>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</si>
  <si>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</si>
  <si>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</si>
  <si>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</si>
  <si>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</si>
  <si>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</si>
  <si>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</si>
  <si>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</si>
  <si>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</si>
  <si>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</si>
  <si>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</si>
  <si>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</si>
  <si>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</si>
  <si>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</si>
  <si>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</si>
  <si>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</si>
  <si>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</si>
  <si>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</si>
  <si>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</si>
  <si>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</si>
  <si>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</si>
  <si>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</si>
  <si>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</si>
  <si>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</si>
  <si>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</si>
  <si>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</si>
  <si>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</si>
  <si>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</si>
  <si>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</si>
  <si>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</si>
  <si>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</si>
  <si>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</si>
  <si>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</si>
  <si>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</si>
  <si>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</si>
  <si>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</si>
  <si>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</si>
  <si>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</si>
  <si>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</si>
  <si>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</si>
  <si>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</si>
  <si>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</si>
  <si>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</si>
  <si>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</si>
  <si>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</si>
  <si>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</si>
  <si>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</si>
  <si>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</si>
  <si>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</si>
  <si>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</si>
  <si>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</si>
  <si>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</si>
  <si>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</si>
  <si>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</si>
  <si>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</si>
  <si>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</si>
  <si>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</si>
  <si>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</si>
  <si>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</si>
  <si>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</si>
  <si>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</si>
  <si>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</si>
  <si>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</si>
  <si>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</si>
  <si>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</si>
  <si>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</si>
  <si>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</si>
  <si>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</si>
  <si>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</si>
  <si>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</si>
  <si>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</si>
  <si>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</si>
  <si>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</si>
  <si>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</si>
  <si>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</si>
  <si>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</si>
  <si>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</si>
  <si>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</si>
  <si>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</si>
  <si>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</si>
  <si>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</si>
  <si>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</si>
  <si>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</si>
  <si>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</si>
  <si>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</si>
  <si>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</si>
  <si>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</si>
  <si>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</si>
  <si>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</si>
  <si>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</si>
  <si>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</si>
  <si>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</si>
  <si>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</si>
  <si>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</si>
  <si>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</si>
  <si>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</si>
  <si>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</si>
  <si>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</si>
  <si>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</si>
  <si>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</si>
  <si>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</si>
  <si>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</si>
  <si>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</si>
  <si>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</si>
  <si>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</si>
  <si>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</si>
  <si>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</si>
  <si>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</si>
  <si>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</si>
  <si>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</si>
  <si>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</si>
  <si>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</si>
  <si>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</si>
  <si>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</si>
  <si>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</si>
  <si>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</si>
  <si>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</si>
  <si>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</si>
  <si>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</si>
  <si>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</si>
  <si>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</si>
  <si>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</si>
  <si>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</si>
  <si>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</si>
  <si>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</si>
  <si>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</si>
  <si>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</si>
  <si>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</si>
  <si>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</si>
  <si>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</si>
  <si>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</si>
  <si>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</si>
  <si>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</si>
  <si>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</si>
  <si>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</si>
  <si>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</si>
  <si>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</si>
  <si>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</si>
  <si>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</si>
  <si>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</si>
  <si>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</si>
  <si>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</si>
  <si>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</si>
  <si>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</si>
  <si>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</si>
  <si>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</si>
  <si>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</si>
  <si>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</si>
  <si>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</si>
  <si>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</si>
  <si>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</si>
  <si>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</si>
  <si>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</si>
  <si>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</si>
  <si>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</si>
  <si>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</si>
  <si>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</si>
  <si>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</si>
  <si>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</si>
  <si>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</si>
  <si>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</si>
  <si>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</si>
  <si>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</si>
  <si>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</si>
  <si>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</si>
  <si>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</si>
  <si>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</si>
  <si>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</si>
  <si>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</si>
  <si>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</si>
  <si>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</si>
  <si>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</si>
  <si>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</si>
  <si>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丸山</t>
    </r>
    <r>
      <rPr>
        <sz val="16"/>
        <color rgb="FF000000"/>
        <rFont val="Calibri"/>
        <family val="2"/>
      </rPr>
      <t>VC</t>
    </r>
    <r>
      <rPr>
        <sz val="16"/>
        <color rgb="FF000000"/>
        <rFont val="ＭＳ Ｐゴシック"/>
        <family val="2"/>
        <charset val="128"/>
      </rPr>
      <t>ボーイズ</t>
    </r>
    <rPh sb="0" eb="2">
      <t>マルヤマ</t>
    </rPh>
    <phoneticPr fontId="2"/>
  </si>
  <si>
    <t>マルヤマヴイシーボーイズ</t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</si>
  <si>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</si>
  <si>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</si>
  <si>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</si>
  <si>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</si>
  <si>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</si>
  <si>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</si>
  <si>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</si>
  <si>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</si>
  <si>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</si>
  <si>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</si>
  <si>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</si>
  <si>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ヒラカタ</t>
    <phoneticPr fontId="2"/>
  </si>
  <si>
    <t>リエコ</t>
    <phoneticPr fontId="2"/>
  </si>
  <si>
    <t>平方</t>
    <rPh sb="0" eb="2">
      <t>ヒラカタ</t>
    </rPh>
    <phoneticPr fontId="2"/>
  </si>
  <si>
    <t>理恵子</t>
    <rPh sb="0" eb="3">
      <t>リエコ</t>
    </rPh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</si>
  <si>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</si>
  <si>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</si>
  <si>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</si>
  <si>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</si>
  <si>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</si>
  <si>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船橋市丸山2-28-19</t>
    <rPh sb="0" eb="5">
      <t>フナバシシマルヤマ</t>
    </rPh>
    <phoneticPr fontId="2"/>
  </si>
  <si>
    <t>船橋市丸山3-59-7</t>
    <rPh sb="0" eb="3">
      <t>フナバシシ</t>
    </rPh>
    <rPh sb="3" eb="5">
      <t>マルヤマ</t>
    </rPh>
    <phoneticPr fontId="2"/>
  </si>
  <si>
    <t>1654</t>
    <phoneticPr fontId="2"/>
  </si>
  <si>
    <t>0041</t>
    <phoneticPr fontId="2"/>
  </si>
  <si>
    <t>090</t>
    <phoneticPr fontId="2"/>
  </si>
  <si>
    <t>1373</t>
    <phoneticPr fontId="2"/>
  </si>
  <si>
    <t>2475</t>
    <phoneticPr fontId="2"/>
  </si>
  <si>
    <t>船橋市丸山２－２８－１９</t>
    <rPh sb="0" eb="3">
      <t>フナバシシ</t>
    </rPh>
    <rPh sb="3" eb="5">
      <t>マルヤマ</t>
    </rPh>
    <phoneticPr fontId="2"/>
  </si>
  <si>
    <t>船橋市旭町5-5-33</t>
    <rPh sb="0" eb="3">
      <t>フナバシシ</t>
    </rPh>
    <rPh sb="3" eb="5">
      <t>アサヒチョウ</t>
    </rPh>
    <phoneticPr fontId="2"/>
  </si>
  <si>
    <t>サイトウ</t>
    <phoneticPr fontId="2"/>
  </si>
  <si>
    <t>ツバサ</t>
    <phoneticPr fontId="2"/>
  </si>
  <si>
    <t>齋藤</t>
    <rPh sb="0" eb="2">
      <t>サイトウ</t>
    </rPh>
    <phoneticPr fontId="2"/>
  </si>
  <si>
    <t>翼</t>
    <rPh sb="0" eb="1">
      <t>ツバサ</t>
    </rPh>
    <phoneticPr fontId="2"/>
  </si>
  <si>
    <t>市川市立柏井小学校</t>
    <rPh sb="0" eb="2">
      <t>イチカワ</t>
    </rPh>
    <rPh sb="2" eb="4">
      <t>シリツ</t>
    </rPh>
    <rPh sb="4" eb="9">
      <t>カシワイショウガッコウ</t>
    </rPh>
    <phoneticPr fontId="2"/>
  </si>
  <si>
    <t>イワサキ</t>
    <phoneticPr fontId="2"/>
  </si>
  <si>
    <t>ナオタロウ</t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</si>
  <si>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</si>
  <si>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岩﨑</t>
    <rPh sb="0" eb="2">
      <t>イワサキ</t>
    </rPh>
    <phoneticPr fontId="2"/>
  </si>
  <si>
    <t>直太朗</t>
    <rPh sb="0" eb="3">
      <t>ナオタロウ</t>
    </rPh>
    <phoneticPr fontId="2"/>
  </si>
  <si>
    <t>ウスイ</t>
    <phoneticPr fontId="2"/>
  </si>
  <si>
    <t>ハルマ</t>
    <phoneticPr fontId="2"/>
  </si>
  <si>
    <t>鎌ケ谷市立西部小学校</t>
    <rPh sb="0" eb="4">
      <t>カマガヤシ</t>
    </rPh>
    <rPh sb="4" eb="5">
      <t>リツ</t>
    </rPh>
    <rPh sb="5" eb="10">
      <t>セイブショウガッコウ</t>
    </rPh>
    <phoneticPr fontId="2"/>
  </si>
  <si>
    <t>臼井</t>
    <rPh sb="0" eb="2">
      <t>ウスイ</t>
    </rPh>
    <phoneticPr fontId="2"/>
  </si>
  <si>
    <t>暖眞</t>
    <rPh sb="0" eb="1">
      <t>ダン</t>
    </rPh>
    <rPh sb="1" eb="2">
      <t>マコト</t>
    </rPh>
    <phoneticPr fontId="2"/>
  </si>
  <si>
    <t>タドコロ</t>
    <phoneticPr fontId="2"/>
  </si>
  <si>
    <t>ユウタ</t>
    <phoneticPr fontId="2"/>
  </si>
  <si>
    <t>鎌ケ谷市立鎌ケ谷小学校</t>
    <rPh sb="0" eb="3">
      <t>カマガヤ</t>
    </rPh>
    <rPh sb="3" eb="5">
      <t>シリツ</t>
    </rPh>
    <rPh sb="5" eb="11">
      <t>カマガヤショウガッコウ</t>
    </rPh>
    <phoneticPr fontId="2"/>
  </si>
  <si>
    <t>田所</t>
    <rPh sb="0" eb="2">
      <t>タドコロ</t>
    </rPh>
    <phoneticPr fontId="2"/>
  </si>
  <si>
    <t>優太</t>
    <rPh sb="0" eb="2">
      <t>ユウタ</t>
    </rPh>
    <phoneticPr fontId="2"/>
  </si>
  <si>
    <t>シズノ</t>
    <phoneticPr fontId="2"/>
  </si>
  <si>
    <t>アオシ</t>
    <phoneticPr fontId="2"/>
  </si>
  <si>
    <t>船橋市立丸山小学校</t>
    <rPh sb="0" eb="9">
      <t>フナバシシリツマルヤマショウガッコウ</t>
    </rPh>
    <phoneticPr fontId="2"/>
  </si>
  <si>
    <t>閑野</t>
    <phoneticPr fontId="2"/>
  </si>
  <si>
    <t>蒼紫</t>
    <rPh sb="0" eb="1">
      <t>アオ</t>
    </rPh>
    <rPh sb="1" eb="2">
      <t>シ</t>
    </rPh>
    <phoneticPr fontId="2"/>
  </si>
  <si>
    <t>オオヌキ</t>
    <phoneticPr fontId="2"/>
  </si>
  <si>
    <t>松戸市立東松戸小学校</t>
    <rPh sb="0" eb="4">
      <t>マツドシリツ</t>
    </rPh>
    <rPh sb="4" eb="5">
      <t>ヒガシ</t>
    </rPh>
    <rPh sb="5" eb="7">
      <t>マツド</t>
    </rPh>
    <rPh sb="7" eb="10">
      <t>ショウガッコウ</t>
    </rPh>
    <phoneticPr fontId="2"/>
  </si>
  <si>
    <t>大貫</t>
    <rPh sb="0" eb="2">
      <t>オオヌキ</t>
    </rPh>
    <phoneticPr fontId="2"/>
  </si>
  <si>
    <t>翔夢</t>
    <rPh sb="0" eb="1">
      <t>ショウ</t>
    </rPh>
    <rPh sb="1" eb="2">
      <t>ユメ</t>
    </rPh>
    <phoneticPr fontId="2"/>
  </si>
  <si>
    <t>タイガ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</si>
  <si>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</si>
  <si>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大翔</t>
    <rPh sb="0" eb="1">
      <t>ダイ</t>
    </rPh>
    <rPh sb="1" eb="2">
      <t>ショウ</t>
    </rPh>
    <phoneticPr fontId="2"/>
  </si>
  <si>
    <t>カツマタ</t>
    <phoneticPr fontId="2"/>
  </si>
  <si>
    <t>レイン</t>
    <phoneticPr fontId="2"/>
  </si>
  <si>
    <t>勝又</t>
    <rPh sb="0" eb="2">
      <t>カツマタ</t>
    </rPh>
    <phoneticPr fontId="2"/>
  </si>
  <si>
    <t>玲音</t>
    <rPh sb="0" eb="1">
      <t>レイ</t>
    </rPh>
    <rPh sb="1" eb="2">
      <t>オト</t>
    </rPh>
    <phoneticPr fontId="2"/>
  </si>
  <si>
    <t>ヤギ</t>
    <phoneticPr fontId="2"/>
  </si>
  <si>
    <t>ハヤト</t>
    <phoneticPr fontId="2"/>
  </si>
  <si>
    <t>隼</t>
    <rPh sb="0" eb="1">
      <t>ハヤト</t>
    </rPh>
    <phoneticPr fontId="2"/>
  </si>
  <si>
    <t>八木</t>
    <rPh sb="0" eb="2">
      <t>ヤギ</t>
    </rPh>
    <phoneticPr fontId="2"/>
  </si>
  <si>
    <t>セイノ</t>
    <phoneticPr fontId="2"/>
  </si>
  <si>
    <t>コオ</t>
    <phoneticPr fontId="2"/>
  </si>
  <si>
    <t>船橋市立行田西小学校</t>
    <rPh sb="0" eb="2">
      <t>フナバシ</t>
    </rPh>
    <rPh sb="2" eb="4">
      <t>シリツ</t>
    </rPh>
    <rPh sb="4" eb="6">
      <t>ギョウダ</t>
    </rPh>
    <rPh sb="6" eb="7">
      <t>ニシ</t>
    </rPh>
    <rPh sb="7" eb="10">
      <t>ショウガッコウ</t>
    </rPh>
    <phoneticPr fontId="2"/>
  </si>
  <si>
    <t>清野</t>
    <rPh sb="0" eb="2">
      <t>キヨノ</t>
    </rPh>
    <phoneticPr fontId="2"/>
  </si>
  <si>
    <t>光央</t>
    <rPh sb="0" eb="1">
      <t>コウ</t>
    </rPh>
    <rPh sb="1" eb="2">
      <t>オウ</t>
    </rPh>
    <phoneticPr fontId="2"/>
  </si>
  <si>
    <t>ヤグラマキ</t>
    <phoneticPr fontId="2"/>
  </si>
  <si>
    <t>コウ</t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</si>
  <si>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</si>
  <si>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八倉巻</t>
    <rPh sb="0" eb="3">
      <t>ハチクラマキ</t>
    </rPh>
    <phoneticPr fontId="2"/>
  </si>
  <si>
    <t>巧</t>
    <rPh sb="0" eb="1">
      <t>コウ</t>
    </rPh>
    <phoneticPr fontId="2"/>
  </si>
  <si>
    <t>イシダ</t>
    <phoneticPr fontId="2"/>
  </si>
  <si>
    <t>船橋市立二和小学校</t>
    <rPh sb="0" eb="3">
      <t>フナバシシ</t>
    </rPh>
    <rPh sb="3" eb="4">
      <t>リツ</t>
    </rPh>
    <rPh sb="4" eb="9">
      <t>フタワショウガッコウ</t>
    </rPh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</si>
  <si>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</si>
  <si>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</si>
  <si>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①</t>
    <phoneticPr fontId="2"/>
  </si>
  <si>
    <t>崇</t>
    <rPh sb="0" eb="1">
      <t>タカシ</t>
    </rPh>
    <phoneticPr fontId="2"/>
  </si>
  <si>
    <t>タカシ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</si>
</sst>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0" xfId="0" applyFont="1" applyBorder="1">
      <alignment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41" fillId="0" borderId="37" xfId="0" applyFont="1" applyBorder="1" applyAlignment="1" applyProtection="1">
      <alignment horizontal="center" vertical="center"/>
      <protection locked="0"/>
    </xf>
    <xf numFmtId="0" fontId="41" fillId="0" borderId="38" xfId="0" applyFont="1" applyBorder="1" applyAlignment="1" applyProtection="1">
      <alignment horizontal="center" vertical="center"/>
      <protection locked="0"/>
    </xf>
    <xf numFmtId="0" fontId="41" fillId="0" borderId="32" xfId="0" applyFont="1" applyBorder="1" applyAlignment="1" applyProtection="1">
      <alignment horizontal="center" vertical="center"/>
      <protection locked="0"/>
    </xf>
    <xf numFmtId="0" fontId="4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36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P41" sqref="P41:T42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" customHeight="1" x14ac:dyDescent="0.2">
      <c r="A2" s="216" t="s">
        <v>189</v>
      </c>
      <c r="B2" s="217"/>
      <c r="C2" s="218" t="s">
        <v>201</v>
      </c>
      <c r="D2" s="219"/>
      <c r="E2" s="219"/>
      <c r="F2" s="219"/>
      <c r="G2" s="219"/>
      <c r="H2" s="219"/>
      <c r="I2" s="220"/>
      <c r="J2" s="87" t="s">
        <v>187</v>
      </c>
      <c r="K2" s="88"/>
      <c r="L2" s="88"/>
      <c r="M2" s="88"/>
      <c r="N2" s="88"/>
      <c r="O2" s="89"/>
      <c r="P2" s="87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5" t="s">
        <v>169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221" t="s">
        <v>190</v>
      </c>
      <c r="B3" s="222"/>
      <c r="C3" s="223" t="s">
        <v>200</v>
      </c>
      <c r="D3" s="224"/>
      <c r="E3" s="224"/>
      <c r="F3" s="224"/>
      <c r="G3" s="224"/>
      <c r="H3" s="224"/>
      <c r="I3" s="225"/>
      <c r="J3" s="84" t="s">
        <v>158</v>
      </c>
      <c r="K3" s="85"/>
      <c r="L3" s="85"/>
      <c r="M3" s="85"/>
      <c r="N3" s="85"/>
      <c r="O3" s="86"/>
      <c r="P3" s="213" t="s">
        <v>202</v>
      </c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184" t="s">
        <v>179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104" t="s">
        <v>191</v>
      </c>
      <c r="B4" s="105"/>
      <c r="C4" s="94">
        <v>43076</v>
      </c>
      <c r="D4" s="95"/>
      <c r="E4" s="95"/>
      <c r="F4" s="95"/>
      <c r="G4" s="95"/>
      <c r="H4" s="95"/>
      <c r="I4" s="96"/>
      <c r="J4" s="148" t="s">
        <v>185</v>
      </c>
      <c r="K4" s="149"/>
      <c r="L4" s="149"/>
      <c r="M4" s="149"/>
      <c r="N4" s="149"/>
      <c r="O4" s="150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1">
        <v>12002</v>
      </c>
      <c r="K5" s="151"/>
      <c r="L5" s="151"/>
      <c r="M5" s="151"/>
      <c r="N5" s="151"/>
      <c r="O5" s="151"/>
      <c r="P5" s="201" t="s">
        <v>203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 x14ac:dyDescent="0.2">
      <c r="A6" s="100" t="s">
        <v>148</v>
      </c>
      <c r="B6" s="101"/>
      <c r="C6" s="235" t="s">
        <v>175</v>
      </c>
      <c r="D6" s="236"/>
      <c r="E6" s="208" t="s">
        <v>176</v>
      </c>
      <c r="F6" s="209"/>
      <c r="G6" s="92" t="s">
        <v>149</v>
      </c>
      <c r="H6" s="92"/>
      <c r="I6" s="92"/>
      <c r="J6" s="92" t="s">
        <v>14</v>
      </c>
      <c r="K6" s="92"/>
      <c r="L6" s="92"/>
      <c r="M6" s="92" t="s">
        <v>15</v>
      </c>
      <c r="N6" s="92"/>
      <c r="O6" s="92"/>
      <c r="P6" s="200" t="s">
        <v>163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2" t="s">
        <v>164</v>
      </c>
      <c r="AL6" s="212"/>
      <c r="AM6" s="212"/>
      <c r="AN6" s="212"/>
      <c r="AO6" s="212"/>
      <c r="AP6" s="212"/>
      <c r="AQ6" s="212"/>
      <c r="AR6" s="212"/>
      <c r="AS6" s="212"/>
      <c r="AT6" s="57" t="s">
        <v>192</v>
      </c>
    </row>
    <row r="7" spans="1:51" ht="13.5" customHeight="1" x14ac:dyDescent="0.2">
      <c r="A7" s="100"/>
      <c r="B7" s="101"/>
      <c r="C7" s="163" t="s">
        <v>205</v>
      </c>
      <c r="D7" s="134"/>
      <c r="E7" s="164" t="s">
        <v>206</v>
      </c>
      <c r="F7" s="112"/>
      <c r="G7" s="93">
        <v>507290696</v>
      </c>
      <c r="H7" s="93"/>
      <c r="I7" s="93"/>
      <c r="J7" s="93"/>
      <c r="K7" s="93"/>
      <c r="L7" s="93"/>
      <c r="M7" s="93">
        <v>217589</v>
      </c>
      <c r="N7" s="93"/>
      <c r="O7" s="93"/>
      <c r="P7" s="90" t="s">
        <v>72</v>
      </c>
      <c r="Q7" s="91"/>
      <c r="R7" s="109" t="s">
        <v>217</v>
      </c>
      <c r="S7" s="109"/>
      <c r="T7" s="109"/>
      <c r="U7" s="109"/>
      <c r="V7" s="50" t="s">
        <v>73</v>
      </c>
      <c r="W7" s="108" t="s">
        <v>218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2" t="s">
        <v>219</v>
      </c>
      <c r="AM7" s="152"/>
      <c r="AN7" s="152"/>
      <c r="AO7" s="152"/>
      <c r="AP7" s="152"/>
      <c r="AQ7" s="152"/>
      <c r="AR7" s="152"/>
      <c r="AS7" s="59" t="s">
        <v>75</v>
      </c>
      <c r="AT7" s="262">
        <v>67</v>
      </c>
    </row>
    <row r="8" spans="1:51" ht="18" customHeight="1" x14ac:dyDescent="0.2">
      <c r="A8" s="100"/>
      <c r="B8" s="101"/>
      <c r="C8" s="165" t="s">
        <v>207</v>
      </c>
      <c r="D8" s="137"/>
      <c r="E8" s="158" t="s">
        <v>208</v>
      </c>
      <c r="F8" s="139"/>
      <c r="G8" s="93"/>
      <c r="H8" s="93"/>
      <c r="I8" s="93"/>
      <c r="J8" s="93"/>
      <c r="K8" s="93"/>
      <c r="L8" s="93"/>
      <c r="M8" s="93"/>
      <c r="N8" s="93"/>
      <c r="O8" s="93"/>
      <c r="P8" s="153" t="s">
        <v>222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5" t="s">
        <v>220</v>
      </c>
      <c r="AL8" s="156"/>
      <c r="AM8" s="156"/>
      <c r="AN8" s="156"/>
      <c r="AO8" s="60" t="s">
        <v>76</v>
      </c>
      <c r="AP8" s="156" t="s">
        <v>221</v>
      </c>
      <c r="AQ8" s="156"/>
      <c r="AR8" s="156"/>
      <c r="AS8" s="157"/>
      <c r="AT8" s="262"/>
    </row>
    <row r="9" spans="1:51" ht="14.4" customHeight="1" x14ac:dyDescent="0.2">
      <c r="A9" s="100" t="s">
        <v>150</v>
      </c>
      <c r="B9" s="101"/>
      <c r="C9" s="163" t="s">
        <v>209</v>
      </c>
      <c r="D9" s="134"/>
      <c r="E9" s="164" t="s">
        <v>210</v>
      </c>
      <c r="F9" s="112"/>
      <c r="G9" s="93">
        <v>507290715</v>
      </c>
      <c r="H9" s="93"/>
      <c r="I9" s="93"/>
      <c r="J9" s="93">
        <v>18501</v>
      </c>
      <c r="K9" s="93"/>
      <c r="L9" s="93"/>
      <c r="M9" s="93"/>
      <c r="N9" s="93"/>
      <c r="O9" s="93"/>
      <c r="P9" s="90" t="s">
        <v>72</v>
      </c>
      <c r="Q9" s="91"/>
      <c r="R9" s="109" t="s">
        <v>217</v>
      </c>
      <c r="S9" s="109"/>
      <c r="T9" s="109"/>
      <c r="U9" s="109"/>
      <c r="V9" s="50" t="s">
        <v>73</v>
      </c>
      <c r="W9" s="108" t="s">
        <v>218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2" t="s">
        <v>219</v>
      </c>
      <c r="AM9" s="152"/>
      <c r="AN9" s="152"/>
      <c r="AO9" s="152"/>
      <c r="AP9" s="152"/>
      <c r="AQ9" s="152"/>
      <c r="AR9" s="152"/>
      <c r="AS9" s="59" t="s">
        <v>194</v>
      </c>
      <c r="AT9" s="263">
        <v>59</v>
      </c>
    </row>
    <row r="10" spans="1:51" ht="18" customHeight="1" x14ac:dyDescent="0.2">
      <c r="A10" s="100"/>
      <c r="B10" s="101"/>
      <c r="C10" s="165" t="s">
        <v>211</v>
      </c>
      <c r="D10" s="137"/>
      <c r="E10" s="158" t="s">
        <v>212</v>
      </c>
      <c r="F10" s="139"/>
      <c r="G10" s="93"/>
      <c r="H10" s="93"/>
      <c r="I10" s="93"/>
      <c r="J10" s="93"/>
      <c r="K10" s="93"/>
      <c r="L10" s="93"/>
      <c r="M10" s="93"/>
      <c r="N10" s="93"/>
      <c r="O10" s="93"/>
      <c r="P10" s="153" t="s">
        <v>223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5" t="s">
        <v>220</v>
      </c>
      <c r="AL10" s="156"/>
      <c r="AM10" s="156"/>
      <c r="AN10" s="156"/>
      <c r="AO10" s="60" t="s">
        <v>195</v>
      </c>
      <c r="AP10" s="156" t="s">
        <v>224</v>
      </c>
      <c r="AQ10" s="156"/>
      <c r="AR10" s="156"/>
      <c r="AS10" s="157"/>
      <c r="AT10" s="263"/>
    </row>
    <row r="11" spans="1:51" ht="14.4" customHeight="1" x14ac:dyDescent="0.2">
      <c r="A11" s="100" t="s">
        <v>151</v>
      </c>
      <c r="B11" s="101"/>
      <c r="C11" s="133" t="s">
        <v>213</v>
      </c>
      <c r="D11" s="134"/>
      <c r="E11" s="111" t="s">
        <v>214</v>
      </c>
      <c r="F11" s="112"/>
      <c r="G11" s="93">
        <v>518133566</v>
      </c>
      <c r="H11" s="93"/>
      <c r="I11" s="93"/>
      <c r="J11" s="93"/>
      <c r="K11" s="93"/>
      <c r="L11" s="93"/>
      <c r="M11" s="93"/>
      <c r="N11" s="93"/>
      <c r="O11" s="93"/>
      <c r="P11" s="90" t="s">
        <v>72</v>
      </c>
      <c r="Q11" s="91"/>
      <c r="R11" s="109" t="s">
        <v>217</v>
      </c>
      <c r="S11" s="109"/>
      <c r="T11" s="109"/>
      <c r="U11" s="109"/>
      <c r="V11" s="50" t="s">
        <v>73</v>
      </c>
      <c r="W11" s="108" t="s">
        <v>225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2" t="s">
        <v>226</v>
      </c>
      <c r="AM11" s="152"/>
      <c r="AN11" s="152"/>
      <c r="AO11" s="152"/>
      <c r="AP11" s="152"/>
      <c r="AQ11" s="152"/>
      <c r="AR11" s="152"/>
      <c r="AS11" s="59" t="s">
        <v>194</v>
      </c>
      <c r="AT11" s="263">
        <v>44</v>
      </c>
    </row>
    <row r="12" spans="1:51" ht="18" customHeight="1" x14ac:dyDescent="0.2">
      <c r="A12" s="100"/>
      <c r="B12" s="101"/>
      <c r="C12" s="136" t="s">
        <v>215</v>
      </c>
      <c r="D12" s="137"/>
      <c r="E12" s="138" t="s">
        <v>216</v>
      </c>
      <c r="F12" s="139"/>
      <c r="G12" s="93"/>
      <c r="H12" s="93"/>
      <c r="I12" s="93"/>
      <c r="J12" s="93"/>
      <c r="K12" s="93"/>
      <c r="L12" s="93"/>
      <c r="M12" s="93"/>
      <c r="N12" s="93"/>
      <c r="O12" s="93"/>
      <c r="P12" s="153" t="s">
        <v>230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210"/>
      <c r="AK12" s="155" t="s">
        <v>227</v>
      </c>
      <c r="AL12" s="156"/>
      <c r="AM12" s="156"/>
      <c r="AN12" s="156"/>
      <c r="AO12" s="60" t="s">
        <v>195</v>
      </c>
      <c r="AP12" s="156" t="s">
        <v>228</v>
      </c>
      <c r="AQ12" s="156"/>
      <c r="AR12" s="156"/>
      <c r="AS12" s="157"/>
      <c r="AT12" s="263"/>
    </row>
    <row r="13" spans="1:51" ht="15" customHeight="1" x14ac:dyDescent="0.2">
      <c r="A13" s="100" t="s">
        <v>152</v>
      </c>
      <c r="B13" s="101"/>
      <c r="C13" s="133" t="s">
        <v>267</v>
      </c>
      <c r="D13" s="134"/>
      <c r="E13" s="111" t="s">
        <v>287</v>
      </c>
      <c r="F13" s="112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4"/>
    </row>
    <row r="14" spans="1:51" ht="18" customHeight="1" x14ac:dyDescent="0.2">
      <c r="A14" s="100"/>
      <c r="B14" s="101"/>
      <c r="C14" s="136" t="s">
        <v>270</v>
      </c>
      <c r="D14" s="137"/>
      <c r="E14" s="138" t="s">
        <v>286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4"/>
    </row>
    <row r="15" spans="1:51" ht="15" customHeight="1" x14ac:dyDescent="0.2">
      <c r="A15" s="147" t="s">
        <v>166</v>
      </c>
      <c r="B15" s="101"/>
      <c r="C15" s="163" t="s">
        <v>205</v>
      </c>
      <c r="D15" s="134"/>
      <c r="E15" s="164" t="s">
        <v>206</v>
      </c>
      <c r="F15" s="112"/>
      <c r="G15" s="135"/>
      <c r="H15" s="135"/>
      <c r="I15" s="135"/>
      <c r="J15" s="135"/>
      <c r="K15" s="135"/>
      <c r="L15" s="135"/>
      <c r="M15" s="135"/>
      <c r="N15" s="135"/>
      <c r="O15" s="135"/>
      <c r="P15" s="90" t="s">
        <v>72</v>
      </c>
      <c r="Q15" s="91"/>
      <c r="R15" s="109" t="s">
        <v>217</v>
      </c>
      <c r="S15" s="109"/>
      <c r="T15" s="109"/>
      <c r="U15" s="109"/>
      <c r="V15" s="49" t="s">
        <v>73</v>
      </c>
      <c r="W15" s="108" t="s">
        <v>218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2" t="s">
        <v>219</v>
      </c>
      <c r="AM15" s="152"/>
      <c r="AN15" s="152"/>
      <c r="AO15" s="152"/>
      <c r="AP15" s="152"/>
      <c r="AQ15" s="152"/>
      <c r="AR15" s="152"/>
      <c r="AS15" s="59" t="s">
        <v>194</v>
      </c>
      <c r="AT15" s="263">
        <v>67</v>
      </c>
    </row>
    <row r="16" spans="1:51" ht="18" customHeight="1" x14ac:dyDescent="0.2">
      <c r="A16" s="100"/>
      <c r="B16" s="101"/>
      <c r="C16" s="165" t="s">
        <v>207</v>
      </c>
      <c r="D16" s="137"/>
      <c r="E16" s="158" t="s">
        <v>208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53" t="s">
        <v>222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5" t="s">
        <v>220</v>
      </c>
      <c r="AL16" s="156"/>
      <c r="AM16" s="156"/>
      <c r="AN16" s="156"/>
      <c r="AO16" s="60" t="s">
        <v>195</v>
      </c>
      <c r="AP16" s="156" t="s">
        <v>221</v>
      </c>
      <c r="AQ16" s="156"/>
      <c r="AR16" s="156"/>
      <c r="AS16" s="157"/>
      <c r="AT16" s="263"/>
    </row>
    <row r="17" spans="1:46" ht="14.4" customHeight="1" x14ac:dyDescent="0.2">
      <c r="A17" s="100" t="s">
        <v>6</v>
      </c>
      <c r="B17" s="101"/>
      <c r="C17" s="166" t="s">
        <v>229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ht="14.4" customHeight="1" x14ac:dyDescent="0.2">
      <c r="A18" s="100"/>
      <c r="B18" s="101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100" t="s">
        <v>7</v>
      </c>
      <c r="B19" s="101"/>
      <c r="C19" s="167" t="str">
        <f>IF(AL15="","",AL15&amp;"-"&amp;AK16&amp;"-"&amp;AP16)</f>
        <v>047-439-0977</v>
      </c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100"/>
      <c r="B20" s="101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100" t="s">
        <v>153</v>
      </c>
      <c r="B21" s="101"/>
      <c r="C21" s="78">
        <v>90</v>
      </c>
      <c r="D21" s="79"/>
      <c r="E21" s="79">
        <v>5314</v>
      </c>
      <c r="F21" s="79"/>
      <c r="G21" s="79">
        <v>9417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02"/>
      <c r="B22" s="103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145" t="s">
        <v>198</v>
      </c>
      <c r="B23" s="144" t="s">
        <v>154</v>
      </c>
      <c r="C23" s="168" t="s">
        <v>173</v>
      </c>
      <c r="D23" s="169"/>
      <c r="E23" s="170" t="s">
        <v>174</v>
      </c>
      <c r="F23" s="171"/>
      <c r="G23" s="144" t="s">
        <v>155</v>
      </c>
      <c r="H23" s="144"/>
      <c r="I23" s="144" t="s">
        <v>156</v>
      </c>
      <c r="J23" s="144"/>
      <c r="K23" s="144"/>
      <c r="L23" s="144"/>
      <c r="M23" s="144" t="s">
        <v>157</v>
      </c>
      <c r="N23" s="144"/>
      <c r="O23" s="144"/>
      <c r="P23" s="232" t="s">
        <v>167</v>
      </c>
      <c r="Q23" s="144"/>
      <c r="R23" s="144"/>
      <c r="S23" s="144"/>
      <c r="T23" s="23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46"/>
      <c r="B24" s="101"/>
      <c r="C24" s="178" t="s">
        <v>171</v>
      </c>
      <c r="D24" s="179"/>
      <c r="E24" s="180" t="s">
        <v>172</v>
      </c>
      <c r="F24" s="18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4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29">
        <v>1</v>
      </c>
      <c r="B25" s="162" t="s">
        <v>285</v>
      </c>
      <c r="C25" s="133" t="s">
        <v>231</v>
      </c>
      <c r="D25" s="134"/>
      <c r="E25" s="111" t="s">
        <v>232</v>
      </c>
      <c r="F25" s="112"/>
      <c r="G25" s="119">
        <v>6</v>
      </c>
      <c r="H25" s="115"/>
      <c r="I25" s="113" t="s">
        <v>235</v>
      </c>
      <c r="J25" s="114"/>
      <c r="K25" s="114"/>
      <c r="L25" s="115"/>
      <c r="M25" s="119">
        <v>518133580</v>
      </c>
      <c r="N25" s="114"/>
      <c r="O25" s="115"/>
      <c r="P25" s="119">
        <v>155</v>
      </c>
      <c r="Q25" s="114"/>
      <c r="R25" s="114"/>
      <c r="S25" s="114"/>
      <c r="T25" s="120"/>
      <c r="U25" s="1"/>
      <c r="V25" s="1"/>
      <c r="W25" s="1"/>
      <c r="X25" s="1"/>
      <c r="Y25" s="122"/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0"/>
      <c r="B26" s="132"/>
      <c r="C26" s="136" t="s">
        <v>233</v>
      </c>
      <c r="D26" s="137"/>
      <c r="E26" s="138" t="s">
        <v>234</v>
      </c>
      <c r="F26" s="139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29">
        <v>2</v>
      </c>
      <c r="B27" s="131">
        <v>2</v>
      </c>
      <c r="C27" s="133" t="s">
        <v>236</v>
      </c>
      <c r="D27" s="134"/>
      <c r="E27" s="111" t="s">
        <v>237</v>
      </c>
      <c r="F27" s="112"/>
      <c r="G27" s="119">
        <v>5</v>
      </c>
      <c r="H27" s="115"/>
      <c r="I27" s="113" t="s">
        <v>238</v>
      </c>
      <c r="J27" s="114"/>
      <c r="K27" s="114"/>
      <c r="L27" s="115"/>
      <c r="M27" s="119">
        <v>518628796</v>
      </c>
      <c r="N27" s="114"/>
      <c r="O27" s="115"/>
      <c r="P27" s="119">
        <v>144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30"/>
      <c r="B28" s="132"/>
      <c r="C28" s="136" t="s">
        <v>239</v>
      </c>
      <c r="D28" s="137"/>
      <c r="E28" s="138" t="s">
        <v>240</v>
      </c>
      <c r="F28" s="139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29">
        <v>3</v>
      </c>
      <c r="B29" s="131">
        <v>3</v>
      </c>
      <c r="C29" s="133" t="s">
        <v>241</v>
      </c>
      <c r="D29" s="134"/>
      <c r="E29" s="111" t="s">
        <v>242</v>
      </c>
      <c r="F29" s="112"/>
      <c r="G29" s="119">
        <v>5</v>
      </c>
      <c r="H29" s="115"/>
      <c r="I29" s="113" t="s">
        <v>243</v>
      </c>
      <c r="J29" s="114"/>
      <c r="K29" s="114"/>
      <c r="L29" s="115"/>
      <c r="M29" s="119">
        <v>518880934</v>
      </c>
      <c r="N29" s="114"/>
      <c r="O29" s="115"/>
      <c r="P29" s="119">
        <v>143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0"/>
      <c r="B30" s="132"/>
      <c r="C30" s="136" t="s">
        <v>244</v>
      </c>
      <c r="D30" s="137"/>
      <c r="E30" s="138" t="s">
        <v>245</v>
      </c>
      <c r="F30" s="139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29">
        <v>4</v>
      </c>
      <c r="B31" s="131">
        <v>4</v>
      </c>
      <c r="C31" s="133" t="s">
        <v>246</v>
      </c>
      <c r="D31" s="134"/>
      <c r="E31" s="111" t="s">
        <v>247</v>
      </c>
      <c r="F31" s="112"/>
      <c r="G31" s="119">
        <v>5</v>
      </c>
      <c r="H31" s="115"/>
      <c r="I31" s="113" t="s">
        <v>248</v>
      </c>
      <c r="J31" s="114"/>
      <c r="K31" s="114"/>
      <c r="L31" s="115"/>
      <c r="M31" s="119">
        <v>519845680</v>
      </c>
      <c r="N31" s="114"/>
      <c r="O31" s="115"/>
      <c r="P31" s="119">
        <v>143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77"/>
      <c r="AR31" s="1"/>
      <c r="AS31" s="1"/>
    </row>
    <row r="32" spans="1:46" ht="20.100000000000001" customHeight="1" x14ac:dyDescent="0.2">
      <c r="A32" s="130"/>
      <c r="B32" s="132"/>
      <c r="C32" s="136" t="s">
        <v>249</v>
      </c>
      <c r="D32" s="137"/>
      <c r="E32" s="138" t="s">
        <v>250</v>
      </c>
      <c r="F32" s="139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29">
        <v>5</v>
      </c>
      <c r="B33" s="131">
        <v>5</v>
      </c>
      <c r="C33" s="133" t="s">
        <v>251</v>
      </c>
      <c r="D33" s="134"/>
      <c r="E33" s="111" t="s">
        <v>252</v>
      </c>
      <c r="F33" s="112"/>
      <c r="G33" s="119">
        <v>5</v>
      </c>
      <c r="H33" s="115"/>
      <c r="I33" s="128" t="s">
        <v>253</v>
      </c>
      <c r="J33" s="114"/>
      <c r="K33" s="114"/>
      <c r="L33" s="115"/>
      <c r="M33" s="119">
        <v>518628802</v>
      </c>
      <c r="N33" s="114"/>
      <c r="O33" s="115"/>
      <c r="P33" s="119">
        <v>145</v>
      </c>
      <c r="Q33" s="114"/>
      <c r="R33" s="114"/>
      <c r="S33" s="114"/>
      <c r="T33" s="120"/>
      <c r="U33" s="1"/>
      <c r="V33" s="1"/>
      <c r="W33" s="1"/>
      <c r="X33" s="1"/>
      <c r="Y33" s="226">
        <v>1</v>
      </c>
      <c r="Z33" s="227"/>
      <c r="AA33" s="227"/>
      <c r="AB33" s="227"/>
      <c r="AC33" s="227"/>
      <c r="AD33" s="227"/>
      <c r="AE33" s="227"/>
      <c r="AF33" s="227"/>
      <c r="AG33" s="2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30"/>
      <c r="B34" s="132"/>
      <c r="C34" s="136" t="s">
        <v>254</v>
      </c>
      <c r="D34" s="137"/>
      <c r="E34" s="138" t="s">
        <v>255</v>
      </c>
      <c r="F34" s="139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9"/>
      <c r="Z34" s="230"/>
      <c r="AA34" s="230"/>
      <c r="AB34" s="230"/>
      <c r="AC34" s="230"/>
      <c r="AD34" s="230"/>
      <c r="AE34" s="230"/>
      <c r="AF34" s="230"/>
      <c r="AG34" s="2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29">
        <v>6</v>
      </c>
      <c r="B35" s="131">
        <v>6</v>
      </c>
      <c r="C35" s="133" t="s">
        <v>256</v>
      </c>
      <c r="D35" s="134"/>
      <c r="E35" s="111" t="s">
        <v>232</v>
      </c>
      <c r="F35" s="112"/>
      <c r="G35" s="119">
        <v>5</v>
      </c>
      <c r="H35" s="115"/>
      <c r="I35" s="113" t="s">
        <v>257</v>
      </c>
      <c r="J35" s="114"/>
      <c r="K35" s="114"/>
      <c r="L35" s="115"/>
      <c r="M35" s="119">
        <v>518880941</v>
      </c>
      <c r="N35" s="114"/>
      <c r="O35" s="115"/>
      <c r="P35" s="119">
        <v>150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30"/>
      <c r="B36" s="132"/>
      <c r="C36" s="136" t="s">
        <v>258</v>
      </c>
      <c r="D36" s="137"/>
      <c r="E36" s="138" t="s">
        <v>259</v>
      </c>
      <c r="F36" s="139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29">
        <v>7</v>
      </c>
      <c r="B37" s="131">
        <v>7</v>
      </c>
      <c r="C37" s="140" t="s">
        <v>213</v>
      </c>
      <c r="D37" s="134"/>
      <c r="E37" s="141" t="s">
        <v>260</v>
      </c>
      <c r="F37" s="112"/>
      <c r="G37" s="119">
        <v>5</v>
      </c>
      <c r="H37" s="115"/>
      <c r="I37" s="128" t="s">
        <v>261</v>
      </c>
      <c r="J37" s="114"/>
      <c r="K37" s="114"/>
      <c r="L37" s="115"/>
      <c r="M37" s="119">
        <v>515280053</v>
      </c>
      <c r="N37" s="114"/>
      <c r="O37" s="115"/>
      <c r="P37" s="119">
        <v>160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30"/>
      <c r="B38" s="132"/>
      <c r="C38" s="142" t="s">
        <v>215</v>
      </c>
      <c r="D38" s="137"/>
      <c r="E38" s="143" t="s">
        <v>262</v>
      </c>
      <c r="F38" s="139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29">
        <v>8</v>
      </c>
      <c r="B39" s="131">
        <v>8</v>
      </c>
      <c r="C39" s="140" t="s">
        <v>263</v>
      </c>
      <c r="D39" s="134"/>
      <c r="E39" s="141" t="s">
        <v>264</v>
      </c>
      <c r="F39" s="112"/>
      <c r="G39" s="119">
        <v>5</v>
      </c>
      <c r="H39" s="115"/>
      <c r="I39" s="128" t="s">
        <v>253</v>
      </c>
      <c r="J39" s="114"/>
      <c r="K39" s="114"/>
      <c r="L39" s="115"/>
      <c r="M39" s="119">
        <v>515767027</v>
      </c>
      <c r="N39" s="114"/>
      <c r="O39" s="115"/>
      <c r="P39" s="119">
        <v>144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30"/>
      <c r="B40" s="132"/>
      <c r="C40" s="136" t="s">
        <v>265</v>
      </c>
      <c r="D40" s="137"/>
      <c r="E40" s="138" t="s">
        <v>266</v>
      </c>
      <c r="F40" s="139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29">
        <v>9</v>
      </c>
      <c r="B41" s="131">
        <v>9</v>
      </c>
      <c r="C41" s="133" t="s">
        <v>267</v>
      </c>
      <c r="D41" s="134"/>
      <c r="E41" s="111" t="s">
        <v>268</v>
      </c>
      <c r="F41" s="112"/>
      <c r="G41" s="119">
        <v>4</v>
      </c>
      <c r="H41" s="115"/>
      <c r="I41" s="128" t="s">
        <v>253</v>
      </c>
      <c r="J41" s="114"/>
      <c r="K41" s="114"/>
      <c r="L41" s="115"/>
      <c r="M41" s="119">
        <v>519402661</v>
      </c>
      <c r="N41" s="114"/>
      <c r="O41" s="115"/>
      <c r="P41" s="119">
        <v>136</v>
      </c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30"/>
      <c r="B42" s="132"/>
      <c r="C42" s="136" t="s">
        <v>270</v>
      </c>
      <c r="D42" s="137"/>
      <c r="E42" s="138" t="s">
        <v>269</v>
      </c>
      <c r="F42" s="139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29">
        <v>10</v>
      </c>
      <c r="B43" s="131">
        <v>10</v>
      </c>
      <c r="C43" s="133" t="s">
        <v>271</v>
      </c>
      <c r="D43" s="134"/>
      <c r="E43" s="111" t="s">
        <v>272</v>
      </c>
      <c r="F43" s="112"/>
      <c r="G43" s="119">
        <v>5</v>
      </c>
      <c r="H43" s="115"/>
      <c r="I43" s="113" t="s">
        <v>273</v>
      </c>
      <c r="J43" s="114"/>
      <c r="K43" s="114"/>
      <c r="L43" s="115"/>
      <c r="M43" s="119">
        <v>515877142</v>
      </c>
      <c r="N43" s="114"/>
      <c r="O43" s="115"/>
      <c r="P43" s="119">
        <v>144</v>
      </c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30"/>
      <c r="B44" s="132"/>
      <c r="C44" s="136" t="s">
        <v>274</v>
      </c>
      <c r="D44" s="137"/>
      <c r="E44" s="138" t="s">
        <v>275</v>
      </c>
      <c r="F44" s="139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29">
        <v>11</v>
      </c>
      <c r="B45" s="131">
        <v>11</v>
      </c>
      <c r="C45" s="133" t="s">
        <v>276</v>
      </c>
      <c r="D45" s="134"/>
      <c r="E45" s="111" t="s">
        <v>277</v>
      </c>
      <c r="F45" s="112"/>
      <c r="G45" s="119">
        <v>4</v>
      </c>
      <c r="H45" s="115"/>
      <c r="I45" s="113" t="s">
        <v>278</v>
      </c>
      <c r="J45" s="114"/>
      <c r="K45" s="114"/>
      <c r="L45" s="115"/>
      <c r="M45" s="119">
        <v>516785108</v>
      </c>
      <c r="N45" s="114"/>
      <c r="O45" s="115"/>
      <c r="P45" s="119">
        <v>140</v>
      </c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30"/>
      <c r="B46" s="132"/>
      <c r="C46" s="136" t="s">
        <v>279</v>
      </c>
      <c r="D46" s="137"/>
      <c r="E46" s="138" t="s">
        <v>280</v>
      </c>
      <c r="F46" s="139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29">
        <v>12</v>
      </c>
      <c r="B47" s="131">
        <v>12</v>
      </c>
      <c r="C47" s="133" t="s">
        <v>281</v>
      </c>
      <c r="D47" s="134"/>
      <c r="E47" s="111" t="s">
        <v>247</v>
      </c>
      <c r="F47" s="112"/>
      <c r="G47" s="119">
        <v>4</v>
      </c>
      <c r="H47" s="115"/>
      <c r="I47" s="113" t="s">
        <v>282</v>
      </c>
      <c r="J47" s="114"/>
      <c r="K47" s="114"/>
      <c r="L47" s="115"/>
      <c r="M47" s="119">
        <v>516960234</v>
      </c>
      <c r="N47" s="114"/>
      <c r="O47" s="115"/>
      <c r="P47" s="119">
        <v>148</v>
      </c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82"/>
      <c r="B48" s="183"/>
      <c r="C48" s="136" t="s">
        <v>283</v>
      </c>
      <c r="D48" s="137"/>
      <c r="E48" s="138" t="s">
        <v>284</v>
      </c>
      <c r="F48" s="139"/>
      <c r="G48" s="116"/>
      <c r="H48" s="118"/>
      <c r="I48" s="116"/>
      <c r="J48" s="117"/>
      <c r="K48" s="117"/>
      <c r="L48" s="118"/>
      <c r="M48" s="116"/>
      <c r="N48" s="117"/>
      <c r="O48" s="118"/>
      <c r="P48" s="205"/>
      <c r="Q48" s="206"/>
      <c r="R48" s="206"/>
      <c r="S48" s="206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45">
        <v>13</v>
      </c>
      <c r="B49" s="246"/>
      <c r="C49" s="248"/>
      <c r="D49" s="249"/>
      <c r="E49" s="249"/>
      <c r="F49" s="250"/>
      <c r="G49" s="237"/>
      <c r="H49" s="239"/>
      <c r="I49" s="237"/>
      <c r="J49" s="238"/>
      <c r="K49" s="238"/>
      <c r="L49" s="239"/>
      <c r="M49" s="237"/>
      <c r="N49" s="238"/>
      <c r="O49" s="239"/>
      <c r="P49" s="237"/>
      <c r="Q49" s="238"/>
      <c r="R49" s="238"/>
      <c r="S49" s="238"/>
      <c r="T49" s="24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100"/>
      <c r="B50" s="247"/>
      <c r="C50" s="251"/>
      <c r="D50" s="252"/>
      <c r="E50" s="252"/>
      <c r="F50" s="253"/>
      <c r="G50" s="240"/>
      <c r="H50" s="242"/>
      <c r="I50" s="240"/>
      <c r="J50" s="241"/>
      <c r="K50" s="241"/>
      <c r="L50" s="242"/>
      <c r="M50" s="240"/>
      <c r="N50" s="241"/>
      <c r="O50" s="242"/>
      <c r="P50" s="240"/>
      <c r="Q50" s="241"/>
      <c r="R50" s="241"/>
      <c r="S50" s="241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100">
        <v>14</v>
      </c>
      <c r="B51" s="246"/>
      <c r="C51" s="248"/>
      <c r="D51" s="249"/>
      <c r="E51" s="249"/>
      <c r="F51" s="250"/>
      <c r="G51" s="237"/>
      <c r="H51" s="239"/>
      <c r="I51" s="237"/>
      <c r="J51" s="238"/>
      <c r="K51" s="238"/>
      <c r="L51" s="239"/>
      <c r="M51" s="237"/>
      <c r="N51" s="238"/>
      <c r="O51" s="239"/>
      <c r="P51" s="237"/>
      <c r="Q51" s="238"/>
      <c r="R51" s="238"/>
      <c r="S51" s="238"/>
      <c r="T51" s="24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02"/>
      <c r="B52" s="258"/>
      <c r="C52" s="259"/>
      <c r="D52" s="260"/>
      <c r="E52" s="260"/>
      <c r="F52" s="261"/>
      <c r="G52" s="254"/>
      <c r="H52" s="255"/>
      <c r="I52" s="254"/>
      <c r="J52" s="256"/>
      <c r="K52" s="256"/>
      <c r="L52" s="255"/>
      <c r="M52" s="254"/>
      <c r="N52" s="256"/>
      <c r="O52" s="255"/>
      <c r="P52" s="254"/>
      <c r="Q52" s="256"/>
      <c r="R52" s="256"/>
      <c r="S52" s="256"/>
      <c r="T52" s="25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75"/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265">
        <f>LEN(A55)</f>
        <v>0</v>
      </c>
      <c r="W55" s="266"/>
      <c r="X55" s="266"/>
      <c r="Y55" s="266"/>
      <c r="Z55" s="266"/>
      <c r="AA55" s="266"/>
      <c r="AB55" s="266"/>
      <c r="AC55" s="266"/>
      <c r="AD55" s="266"/>
      <c r="AE55" s="266"/>
      <c r="AF55" s="26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84" t="s">
        <v>24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 x14ac:dyDescent="0.2">
      <c r="A2" s="268" t="s">
        <v>0</v>
      </c>
      <c r="B2" s="268"/>
      <c r="C2" s="271" t="str">
        <f>IF(入力!C3="","",入力!C3)</f>
        <v>丸山VCボーイズ</v>
      </c>
      <c r="D2" s="271"/>
      <c r="E2" s="271"/>
      <c r="F2" s="271"/>
      <c r="G2" s="271"/>
      <c r="H2" s="271"/>
      <c r="I2" s="271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x14ac:dyDescent="0.2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 x14ac:dyDescent="0.2">
      <c r="A4" s="268" t="s">
        <v>13</v>
      </c>
      <c r="B4" s="268"/>
      <c r="C4" s="272">
        <f>IF(入力!C4="","",IF(入力!C5="",入力!C4,入力!C4&amp;"　　"&amp;入力!C5))</f>
        <v>43076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 x14ac:dyDescent="0.2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 x14ac:dyDescent="0.2">
      <c r="A6" s="268" t="s">
        <v>1</v>
      </c>
      <c r="B6" s="268"/>
      <c r="C6" s="280" t="str">
        <f>IF(入力!C8="","",入力!C8&amp;"　"&amp;入力!E8)</f>
        <v>築山　秀夫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 x14ac:dyDescent="0.2">
      <c r="A7" s="268"/>
      <c r="B7" s="268"/>
      <c r="C7" s="285"/>
      <c r="D7" s="286"/>
      <c r="E7" s="286"/>
      <c r="F7" s="286"/>
      <c r="G7" s="270">
        <f>IF(入力!G7="","",入力!G7)</f>
        <v>507290696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217589</v>
      </c>
      <c r="N7" s="270"/>
      <c r="O7" s="270"/>
    </row>
    <row r="8" spans="1:15" ht="13.5" customHeight="1" x14ac:dyDescent="0.2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" customHeight="1" x14ac:dyDescent="0.2">
      <c r="A9" s="268" t="s">
        <v>2</v>
      </c>
      <c r="B9" s="268"/>
      <c r="C9" s="280" t="str">
        <f>IF(入力!C10="","",入力!C10&amp;"　"&amp;入力!E10)</f>
        <v>宮城　洋一</v>
      </c>
      <c r="D9" s="281"/>
      <c r="E9" s="281"/>
      <c r="F9" s="281"/>
      <c r="G9" s="270">
        <f>IF(入力!G9="","",入力!G9)</f>
        <v>507290715</v>
      </c>
      <c r="H9" s="270"/>
      <c r="I9" s="270"/>
      <c r="J9" s="270">
        <f>IF(入力!J9="","",入力!J9)</f>
        <v>18501</v>
      </c>
      <c r="K9" s="270"/>
      <c r="L9" s="270"/>
      <c r="M9" s="270" t="str">
        <f>IF(入力!M9="","",入力!M9)</f>
        <v/>
      </c>
      <c r="N9" s="270"/>
      <c r="O9" s="270"/>
    </row>
    <row r="10" spans="1:15" ht="14.4" customHeight="1" x14ac:dyDescent="0.2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" customHeight="1" x14ac:dyDescent="0.2">
      <c r="A11" s="268" t="s">
        <v>3</v>
      </c>
      <c r="B11" s="268"/>
      <c r="C11" s="280" t="str">
        <f>IF(入力!C12="","",入力!C12&amp;"　"&amp;入力!E12)</f>
        <v>平方　理恵子</v>
      </c>
      <c r="D11" s="281"/>
      <c r="E11" s="281"/>
      <c r="F11" s="281"/>
      <c r="G11" s="270">
        <f>IF(入力!G11="","",入力!G11)</f>
        <v>518133566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" customHeight="1" x14ac:dyDescent="0.2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 x14ac:dyDescent="0.2">
      <c r="A13" s="268" t="s">
        <v>4</v>
      </c>
      <c r="B13" s="268"/>
      <c r="C13" s="280" t="str">
        <f>IF(入力!C14="","",入力!C14&amp;"　"&amp;入力!E14)</f>
        <v>八木　崇</v>
      </c>
      <c r="D13" s="281"/>
      <c r="E13" s="281"/>
      <c r="F13" s="281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 x14ac:dyDescent="0.2">
      <c r="A14" s="268"/>
      <c r="B14" s="268"/>
      <c r="C14" s="282"/>
      <c r="D14" s="283"/>
      <c r="E14" s="283"/>
      <c r="F14" s="283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 x14ac:dyDescent="0.2">
      <c r="A15" s="268" t="s">
        <v>5</v>
      </c>
      <c r="B15" s="268"/>
      <c r="C15" s="280" t="str">
        <f>IF(入力!C16="","",入力!C16&amp;"　"&amp;入力!E16)</f>
        <v>築山　秀夫</v>
      </c>
      <c r="D15" s="281"/>
      <c r="E15" s="281"/>
      <c r="F15" s="278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 x14ac:dyDescent="0.2">
      <c r="A16" s="268"/>
      <c r="B16" s="268"/>
      <c r="C16" s="282"/>
      <c r="D16" s="283"/>
      <c r="E16" s="283"/>
      <c r="F16" s="279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x14ac:dyDescent="0.2">
      <c r="A17" s="268" t="s">
        <v>6</v>
      </c>
      <c r="B17" s="268"/>
      <c r="C17" s="271" t="str">
        <f>IF(入力!C17="","",入力!C17&amp;"　"&amp;入力!E17)</f>
        <v>船橋市丸山２－２８－１９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x14ac:dyDescent="0.2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" customHeight="1" x14ac:dyDescent="0.2">
      <c r="A19" s="268" t="s">
        <v>7</v>
      </c>
      <c r="B19" s="268"/>
      <c r="C19" s="271" t="str">
        <f>IF(入力!C19="","",入力!C19&amp;"　"&amp;入力!E19)</f>
        <v>047-439-0977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" customHeight="1" x14ac:dyDescent="0.2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" customHeight="1" x14ac:dyDescent="0.2">
      <c r="A21" s="268" t="s">
        <v>8</v>
      </c>
      <c r="B21" s="268"/>
      <c r="C21" s="271" t="str">
        <f>IF(入力!C21="","",入力!C21&amp;"－"&amp;入力!E21&amp;"－"&amp;入力!G21)</f>
        <v>90－5314－9417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" customHeight="1" x14ac:dyDescent="0.2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 x14ac:dyDescent="0.2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 x14ac:dyDescent="0.2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齋藤　翼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市川市立柏井小学校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518133580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 x14ac:dyDescent="0.2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 x14ac:dyDescent="0.2">
      <c r="A27" s="268">
        <v>2</v>
      </c>
      <c r="B27" s="268">
        <f>IF(入力!B27="","",入力!B27)</f>
        <v>2</v>
      </c>
      <c r="C27" s="280" t="str">
        <f>IF(入力!C28="","",入力!C28&amp;"　"&amp;入力!E28)</f>
        <v>岩﨑　直太朗</v>
      </c>
      <c r="D27" s="281"/>
      <c r="E27" s="281"/>
      <c r="F27" s="281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柏市立富勢小学校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518628796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 x14ac:dyDescent="0.2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 x14ac:dyDescent="0.2">
      <c r="A29" s="268">
        <v>3</v>
      </c>
      <c r="B29" s="268">
        <f>IF(入力!B29="","",入力!B29)</f>
        <v>3</v>
      </c>
      <c r="C29" s="280" t="str">
        <f>IF(入力!C30="","",入力!C30&amp;"　"&amp;入力!E30)</f>
        <v>臼井　暖眞</v>
      </c>
      <c r="D29" s="281"/>
      <c r="E29" s="281"/>
      <c r="F29" s="281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鎌ケ谷市立西部小学校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518880934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 x14ac:dyDescent="0.2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 x14ac:dyDescent="0.2">
      <c r="A31" s="268">
        <v>4</v>
      </c>
      <c r="B31" s="268">
        <f>IF(入力!B31="","",入力!B31)</f>
        <v>4</v>
      </c>
      <c r="C31" s="280" t="str">
        <f>IF(入力!C32="","",入力!C32&amp;"　"&amp;入力!E32)</f>
        <v>田所　優太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鎌ケ谷市立鎌ケ谷小学校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519845680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 x14ac:dyDescent="0.2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 x14ac:dyDescent="0.2">
      <c r="A33" s="268">
        <v>5</v>
      </c>
      <c r="B33" s="268">
        <f>IF(入力!B33="","",入力!B33)</f>
        <v>5</v>
      </c>
      <c r="C33" s="280" t="str">
        <f>IF(入力!C34="","",入力!C34&amp;"　"&amp;入力!E34)</f>
        <v>閑野　蒼紫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船橋市立丸山小学校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518628802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 x14ac:dyDescent="0.2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 x14ac:dyDescent="0.2">
      <c r="A35" s="268">
        <v>6</v>
      </c>
      <c r="B35" s="268">
        <f>IF(入力!B35="","",入力!B35)</f>
        <v>6</v>
      </c>
      <c r="C35" s="280" t="str">
        <f>IF(入力!C36="","",入力!C36&amp;"　"&amp;入力!E36)</f>
        <v>大貫　翔夢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松戸市立東松戸小学校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518880941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 x14ac:dyDescent="0.2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 x14ac:dyDescent="0.2">
      <c r="A37" s="268">
        <v>7</v>
      </c>
      <c r="B37" s="268">
        <f>IF(入力!B37="","",入力!B37)</f>
        <v>7</v>
      </c>
      <c r="C37" s="280" t="str">
        <f>IF(入力!C38="","",入力!C38&amp;"　"&amp;入力!E38)</f>
        <v>平方　大翔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船橋市立塚田小学校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515280053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 x14ac:dyDescent="0.2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 x14ac:dyDescent="0.2">
      <c r="A39" s="268">
        <v>8</v>
      </c>
      <c r="B39" s="268">
        <f>IF(入力!B39="","",入力!B39)</f>
        <v>8</v>
      </c>
      <c r="C39" s="280" t="str">
        <f>IF(入力!C40="","",入力!C40&amp;"　"&amp;入力!E40)</f>
        <v>勝又　玲音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船橋市立丸山小学校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515767027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 x14ac:dyDescent="0.2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 x14ac:dyDescent="0.2">
      <c r="A41" s="268">
        <v>9</v>
      </c>
      <c r="B41" s="268">
        <f>IF(入力!B41="","",入力!B41)</f>
        <v>9</v>
      </c>
      <c r="C41" s="280" t="str">
        <f>IF(入力!C42="","",入力!C42&amp;"　"&amp;入力!E42)</f>
        <v>八木　隼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船橋市立丸山小学校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519402661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 x14ac:dyDescent="0.2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 x14ac:dyDescent="0.2">
      <c r="A43" s="268">
        <v>10</v>
      </c>
      <c r="B43" s="268">
        <f>IF(入力!B43="","",入力!B43)</f>
        <v>10</v>
      </c>
      <c r="C43" s="280" t="str">
        <f>IF(入力!C44="","",入力!C44&amp;"　"&amp;入力!E44)</f>
        <v>清野　光央</v>
      </c>
      <c r="D43" s="281"/>
      <c r="E43" s="281"/>
      <c r="F43" s="281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船橋市立行田西小学校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515877142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 x14ac:dyDescent="0.2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 x14ac:dyDescent="0.2">
      <c r="A45" s="268">
        <v>11</v>
      </c>
      <c r="B45" s="268">
        <f>IF(入力!B45="","",入力!B45)</f>
        <v>11</v>
      </c>
      <c r="C45" s="280" t="str">
        <f>IF(入力!C46="","",入力!C46&amp;"　"&amp;入力!E46)</f>
        <v>八倉巻　巧</v>
      </c>
      <c r="D45" s="281"/>
      <c r="E45" s="281"/>
      <c r="F45" s="281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白井市立第三小学校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516785108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 x14ac:dyDescent="0.2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 x14ac:dyDescent="0.2">
      <c r="A47" s="268">
        <v>12</v>
      </c>
      <c r="B47" s="268">
        <f>IF(入力!B47="","",入力!B47)</f>
        <v>12</v>
      </c>
      <c r="C47" s="280" t="str">
        <f>IF(入力!C48="","",入力!C48&amp;"　"&amp;入力!E48)</f>
        <v>石田　勇太</v>
      </c>
      <c r="D47" s="281"/>
      <c r="E47" s="281"/>
      <c r="F47" s="281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船橋市立二和小学校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516960234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 x14ac:dyDescent="0.2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 x14ac:dyDescent="0.2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 x14ac:dyDescent="0.2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17"/>
      <c r="AW1" s="317"/>
      <c r="AX1" s="4" t="s">
        <v>28</v>
      </c>
      <c r="AY1" s="5"/>
      <c r="AZ1" s="317"/>
      <c r="BA1" s="317"/>
      <c r="BB1" s="4" t="s">
        <v>29</v>
      </c>
      <c r="BC1" s="5"/>
      <c r="BD1" s="317"/>
      <c r="BE1" s="317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18" t="s">
        <v>65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287" t="s">
        <v>32</v>
      </c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290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293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350">
        <v>36</v>
      </c>
      <c r="I12" s="351"/>
      <c r="J12" s="352"/>
      <c r="K12" s="4"/>
    </row>
    <row r="13" spans="1:60" ht="13.5" customHeight="1" x14ac:dyDescent="0.2">
      <c r="F13" s="4" t="s">
        <v>35</v>
      </c>
      <c r="G13" s="4"/>
      <c r="H13" s="353"/>
      <c r="I13" s="354"/>
      <c r="J13" s="355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296" t="s">
        <v>37</v>
      </c>
      <c r="D16" s="297"/>
      <c r="E16" s="297"/>
      <c r="F16" s="297"/>
      <c r="G16" s="298"/>
      <c r="H16" s="348" t="s">
        <v>66</v>
      </c>
      <c r="I16" s="349"/>
      <c r="J16" s="349"/>
      <c r="K16" s="297" t="str">
        <f>IF(入力!C2="","",入力!C2)</f>
        <v>マルヤマヴイシーボーイズ</v>
      </c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8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20" t="s">
        <v>38</v>
      </c>
      <c r="AK16" s="321"/>
      <c r="AL16" s="321"/>
      <c r="AM16" s="322"/>
      <c r="AN16" s="342" t="str">
        <f>IF(入力!P3="","",入力!P3)</f>
        <v>船橋市</v>
      </c>
      <c r="AO16" s="343"/>
      <c r="AP16" s="343"/>
      <c r="AQ16" s="343"/>
      <c r="AR16" s="343"/>
      <c r="AS16" s="343"/>
      <c r="AT16" s="321" t="s">
        <v>68</v>
      </c>
      <c r="AU16" s="322"/>
      <c r="AV16" s="328" t="s">
        <v>39</v>
      </c>
      <c r="AW16" s="297"/>
      <c r="AX16" s="297"/>
      <c r="AY16" s="298"/>
      <c r="AZ16" s="330" t="str">
        <f>IF(入力!P5="","",入力!P5)</f>
        <v>東武アーバンライン</v>
      </c>
      <c r="BA16" s="331"/>
      <c r="BB16" s="331"/>
      <c r="BC16" s="331"/>
      <c r="BD16" s="331"/>
      <c r="BE16" s="331"/>
      <c r="BF16" s="305" t="s">
        <v>40</v>
      </c>
    </row>
    <row r="17" spans="3:58" ht="4.5" customHeight="1" x14ac:dyDescent="0.2">
      <c r="C17" s="299"/>
      <c r="D17" s="300"/>
      <c r="E17" s="300"/>
      <c r="F17" s="300"/>
      <c r="G17" s="301"/>
      <c r="H17" s="340" t="str">
        <f>IF(入力!C3="","",入力!C3)</f>
        <v>丸山VCボーイズ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(男子)</v>
      </c>
      <c r="V17" s="336"/>
      <c r="W17" s="336"/>
      <c r="X17" s="337"/>
      <c r="Y17" s="370">
        <f>IF(入力!C4="","",入力!C4)</f>
        <v>43076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23"/>
      <c r="AK17" s="324"/>
      <c r="AL17" s="324"/>
      <c r="AM17" s="325"/>
      <c r="AN17" s="344"/>
      <c r="AO17" s="345"/>
      <c r="AP17" s="345"/>
      <c r="AQ17" s="345"/>
      <c r="AR17" s="345"/>
      <c r="AS17" s="345"/>
      <c r="AT17" s="324"/>
      <c r="AU17" s="325"/>
      <c r="AV17" s="329"/>
      <c r="AW17" s="300"/>
      <c r="AX17" s="300"/>
      <c r="AY17" s="301"/>
      <c r="AZ17" s="332"/>
      <c r="BA17" s="333"/>
      <c r="BB17" s="333"/>
      <c r="BC17" s="333"/>
      <c r="BD17" s="333"/>
      <c r="BE17" s="333"/>
      <c r="BF17" s="306"/>
    </row>
    <row r="18" spans="3:58" ht="16.5" customHeight="1" x14ac:dyDescent="0.2">
      <c r="C18" s="302"/>
      <c r="D18" s="303"/>
      <c r="E18" s="303"/>
      <c r="F18" s="303"/>
      <c r="G18" s="304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38"/>
      <c r="V18" s="338"/>
      <c r="W18" s="338"/>
      <c r="X18" s="339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326"/>
      <c r="AK18" s="315"/>
      <c r="AL18" s="315"/>
      <c r="AM18" s="327"/>
      <c r="AN18" s="346"/>
      <c r="AO18" s="347"/>
      <c r="AP18" s="347"/>
      <c r="AQ18" s="347"/>
      <c r="AR18" s="347"/>
      <c r="AS18" s="347"/>
      <c r="AT18" s="315"/>
      <c r="AU18" s="327"/>
      <c r="AV18" s="311"/>
      <c r="AW18" s="303"/>
      <c r="AX18" s="303"/>
      <c r="AY18" s="304"/>
      <c r="AZ18" s="334" t="str">
        <f>IF(入力!AE5="","",入力!AE5)</f>
        <v>馬込沢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 x14ac:dyDescent="0.2">
      <c r="C19" s="359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16" t="s">
        <v>42</v>
      </c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 t="s">
        <v>69</v>
      </c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 t="s">
        <v>70</v>
      </c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  <c r="BF19" s="319"/>
    </row>
    <row r="20" spans="3:58" ht="15" customHeight="1" x14ac:dyDescent="0.2">
      <c r="C20" s="377" t="s">
        <v>43</v>
      </c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76" t="str">
        <f>IF(入力!J7="","",入力!J7)</f>
        <v/>
      </c>
      <c r="P20" s="376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>
        <f>IF(入力!J9="","",入力!J9)</f>
        <v>18501</v>
      </c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 t="str">
        <f>IF(入力!J11="","",入力!J11)</f>
        <v/>
      </c>
      <c r="AT20" s="376"/>
      <c r="AU20" s="376"/>
      <c r="AV20" s="376"/>
      <c r="AW20" s="376"/>
      <c r="AX20" s="376"/>
      <c r="AY20" s="376"/>
      <c r="AZ20" s="376"/>
      <c r="BA20" s="376"/>
      <c r="BB20" s="376"/>
      <c r="BC20" s="376"/>
      <c r="BD20" s="376"/>
      <c r="BE20" s="376"/>
      <c r="BF20" s="384"/>
    </row>
    <row r="21" spans="3:58" ht="15" customHeight="1" x14ac:dyDescent="0.2">
      <c r="C21" s="377" t="s">
        <v>44</v>
      </c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76">
        <f>IF(入力!M7="","",入力!M7)</f>
        <v>217589</v>
      </c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 t="str">
        <f>IF(入力!M9="","",入力!M9)</f>
        <v/>
      </c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 t="str">
        <f>IF(入力!M11="","",入力!M11)</f>
        <v/>
      </c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84"/>
    </row>
    <row r="22" spans="3:58" ht="12" customHeight="1" x14ac:dyDescent="0.2">
      <c r="C22" s="364" t="s">
        <v>71</v>
      </c>
      <c r="D22" s="365"/>
      <c r="E22" s="365"/>
      <c r="F22" s="365"/>
      <c r="G22" s="366"/>
      <c r="H22" s="312" t="str">
        <f>IF(入力!C7="","",入力!C7&amp;"　"&amp;入力!E7)</f>
        <v>ツキヤマ　ヒデオ</v>
      </c>
      <c r="I22" s="307"/>
      <c r="J22" s="307"/>
      <c r="K22" s="307"/>
      <c r="L22" s="307"/>
      <c r="M22" s="307"/>
      <c r="N22" s="307"/>
      <c r="O22" s="307"/>
      <c r="P22" s="307"/>
      <c r="Q22" s="313"/>
      <c r="R22" s="314" t="s">
        <v>45</v>
      </c>
      <c r="S22" s="307"/>
      <c r="T22" s="378">
        <f>IF(入力!AT7="","",入力!AT7)</f>
        <v>67</v>
      </c>
      <c r="U22" s="379"/>
      <c r="V22" s="380"/>
      <c r="W22" s="314" t="s">
        <v>46</v>
      </c>
      <c r="X22" s="314"/>
      <c r="Y22" s="314"/>
      <c r="Z22" s="14" t="s">
        <v>72</v>
      </c>
      <c r="AA22" s="15"/>
      <c r="AB22" s="307" t="str">
        <f>IF(入力!R7="","",入力!R7)</f>
        <v>273</v>
      </c>
      <c r="AC22" s="307"/>
      <c r="AD22" s="307"/>
      <c r="AE22" s="307"/>
      <c r="AF22" s="16" t="s">
        <v>73</v>
      </c>
      <c r="AG22" s="307" t="str">
        <f>IF(入力!W7="","",入力!W7)</f>
        <v>0048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13"/>
      <c r="AU22" s="314" t="s">
        <v>47</v>
      </c>
      <c r="AV22" s="307"/>
      <c r="AW22" s="307"/>
      <c r="AX22" s="17" t="s">
        <v>74</v>
      </c>
      <c r="AY22" s="307" t="str">
        <f>IF(入力!AL7="","",入力!AL7)</f>
        <v>047</v>
      </c>
      <c r="AZ22" s="307"/>
      <c r="BA22" s="307"/>
      <c r="BB22" s="307"/>
      <c r="BC22" s="307"/>
      <c r="BD22" s="307"/>
      <c r="BE22" s="307"/>
      <c r="BF22" s="18" t="s">
        <v>75</v>
      </c>
    </row>
    <row r="23" spans="3:58" ht="19.5" customHeight="1" x14ac:dyDescent="0.2">
      <c r="C23" s="302" t="s">
        <v>48</v>
      </c>
      <c r="D23" s="303"/>
      <c r="E23" s="303"/>
      <c r="F23" s="303"/>
      <c r="G23" s="304"/>
      <c r="H23" s="356" t="str">
        <f>IF(入力!C8="","",入力!C8&amp;"　"&amp;入力!E8)</f>
        <v>築山　秀夫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03"/>
      <c r="S23" s="303"/>
      <c r="T23" s="381"/>
      <c r="U23" s="382"/>
      <c r="V23" s="383"/>
      <c r="W23" s="315"/>
      <c r="X23" s="315"/>
      <c r="Y23" s="315"/>
      <c r="Z23" s="308" t="str">
        <f>IF(入力!P8="","",入力!P8)</f>
        <v>船橋市丸山2-28-19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10"/>
      <c r="AU23" s="303"/>
      <c r="AV23" s="303"/>
      <c r="AW23" s="303"/>
      <c r="AX23" s="311" t="str">
        <f>IF(入力!AK8="","",入力!AK8)</f>
        <v>439</v>
      </c>
      <c r="AY23" s="303"/>
      <c r="AZ23" s="303"/>
      <c r="BA23" s="303"/>
      <c r="BB23" s="19" t="s">
        <v>76</v>
      </c>
      <c r="BC23" s="303" t="str">
        <f>IF(入力!AP8="","",入力!AP8)</f>
        <v>0977</v>
      </c>
      <c r="BD23" s="303"/>
      <c r="BE23" s="303"/>
      <c r="BF23" s="385"/>
    </row>
    <row r="24" spans="3:58" ht="12" customHeight="1" x14ac:dyDescent="0.2">
      <c r="C24" s="364" t="s">
        <v>77</v>
      </c>
      <c r="D24" s="365"/>
      <c r="E24" s="365"/>
      <c r="F24" s="365"/>
      <c r="G24" s="366"/>
      <c r="H24" s="312" t="str">
        <f>IF(入力!C9="","",入力!C9&amp;"　"&amp;入力!E9)</f>
        <v>ミヤンジョウ　ヨウイチ</v>
      </c>
      <c r="I24" s="307"/>
      <c r="J24" s="307"/>
      <c r="K24" s="307"/>
      <c r="L24" s="307"/>
      <c r="M24" s="307"/>
      <c r="N24" s="307"/>
      <c r="O24" s="307"/>
      <c r="P24" s="307"/>
      <c r="Q24" s="313"/>
      <c r="R24" s="314" t="s">
        <v>45</v>
      </c>
      <c r="S24" s="307"/>
      <c r="T24" s="378">
        <f>IF(入力!AT9="","",入力!AT9)</f>
        <v>59</v>
      </c>
      <c r="U24" s="379"/>
      <c r="V24" s="380"/>
      <c r="W24" s="314" t="s">
        <v>46</v>
      </c>
      <c r="X24" s="314"/>
      <c r="Y24" s="314"/>
      <c r="Z24" s="14" t="s">
        <v>72</v>
      </c>
      <c r="AA24" s="15"/>
      <c r="AB24" s="307" t="str">
        <f>IF(入力!R9="","",入力!R9)</f>
        <v>273</v>
      </c>
      <c r="AC24" s="307"/>
      <c r="AD24" s="307"/>
      <c r="AE24" s="307"/>
      <c r="AF24" s="16" t="s">
        <v>73</v>
      </c>
      <c r="AG24" s="307" t="str">
        <f>IF(入力!W9="","",入力!W9)</f>
        <v>0048</v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13"/>
      <c r="AU24" s="314" t="s">
        <v>47</v>
      </c>
      <c r="AV24" s="307"/>
      <c r="AW24" s="307"/>
      <c r="AX24" s="17" t="s">
        <v>74</v>
      </c>
      <c r="AY24" s="307" t="str">
        <f>IF(入力!AL9="","",入力!AL9)</f>
        <v>047</v>
      </c>
      <c r="AZ24" s="307"/>
      <c r="BA24" s="307"/>
      <c r="BB24" s="307"/>
      <c r="BC24" s="307"/>
      <c r="BD24" s="307"/>
      <c r="BE24" s="307"/>
      <c r="BF24" s="18" t="s">
        <v>75</v>
      </c>
    </row>
    <row r="25" spans="3:58" ht="19.5" customHeight="1" x14ac:dyDescent="0.2">
      <c r="C25" s="302" t="s">
        <v>78</v>
      </c>
      <c r="D25" s="303"/>
      <c r="E25" s="303"/>
      <c r="F25" s="303"/>
      <c r="G25" s="304"/>
      <c r="H25" s="356" t="str">
        <f>IF(入力!C10="","",入力!C10&amp;"　"&amp;入力!E10)</f>
        <v>宮城　洋一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03"/>
      <c r="S25" s="303"/>
      <c r="T25" s="381"/>
      <c r="U25" s="382"/>
      <c r="V25" s="383"/>
      <c r="W25" s="315"/>
      <c r="X25" s="315"/>
      <c r="Y25" s="315"/>
      <c r="Z25" s="308" t="str">
        <f>IF(入力!P10="","",入力!P10)</f>
        <v>船橋市丸山3-59-7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10"/>
      <c r="AU25" s="303"/>
      <c r="AV25" s="303"/>
      <c r="AW25" s="303"/>
      <c r="AX25" s="311" t="str">
        <f>IF(入力!AK10="","",入力!AK10)</f>
        <v>439</v>
      </c>
      <c r="AY25" s="303"/>
      <c r="AZ25" s="303"/>
      <c r="BA25" s="303"/>
      <c r="BB25" s="19" t="s">
        <v>76</v>
      </c>
      <c r="BC25" s="303" t="str">
        <f>IF(入力!AP10="","",入力!AP10)</f>
        <v>1654</v>
      </c>
      <c r="BD25" s="303"/>
      <c r="BE25" s="303"/>
      <c r="BF25" s="385"/>
    </row>
    <row r="26" spans="3:58" ht="12" customHeight="1" x14ac:dyDescent="0.2">
      <c r="C26" s="364" t="s">
        <v>71</v>
      </c>
      <c r="D26" s="365"/>
      <c r="E26" s="365"/>
      <c r="F26" s="365"/>
      <c r="G26" s="366"/>
      <c r="H26" s="312" t="str">
        <f>IF(入力!C11="","",入力!C11&amp;"　"&amp;入力!E11)</f>
        <v>ヒラカタ　リエコ</v>
      </c>
      <c r="I26" s="307"/>
      <c r="J26" s="307"/>
      <c r="K26" s="307"/>
      <c r="L26" s="307"/>
      <c r="M26" s="307"/>
      <c r="N26" s="307"/>
      <c r="O26" s="307"/>
      <c r="P26" s="307"/>
      <c r="Q26" s="313"/>
      <c r="R26" s="314" t="s">
        <v>45</v>
      </c>
      <c r="S26" s="307"/>
      <c r="T26" s="378">
        <f>IF(入力!AT11="","",入力!AT11)</f>
        <v>44</v>
      </c>
      <c r="U26" s="379"/>
      <c r="V26" s="380"/>
      <c r="W26" s="314" t="s">
        <v>46</v>
      </c>
      <c r="X26" s="314"/>
      <c r="Y26" s="314"/>
      <c r="Z26" s="14" t="s">
        <v>72</v>
      </c>
      <c r="AA26" s="15"/>
      <c r="AB26" s="307" t="str">
        <f>IF(入力!R11="","",入力!R11)</f>
        <v>273</v>
      </c>
      <c r="AC26" s="307"/>
      <c r="AD26" s="307"/>
      <c r="AE26" s="307"/>
      <c r="AF26" s="16" t="s">
        <v>73</v>
      </c>
      <c r="AG26" s="307" t="str">
        <f>IF(入力!W11="","",入力!W11)</f>
        <v>0041</v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13"/>
      <c r="AU26" s="314" t="s">
        <v>47</v>
      </c>
      <c r="AV26" s="307"/>
      <c r="AW26" s="307"/>
      <c r="AX26" s="17" t="s">
        <v>74</v>
      </c>
      <c r="AY26" s="307" t="str">
        <f>IF(入力!AL11="","",入力!AL11)</f>
        <v>090</v>
      </c>
      <c r="AZ26" s="307"/>
      <c r="BA26" s="307"/>
      <c r="BB26" s="307"/>
      <c r="BC26" s="307"/>
      <c r="BD26" s="307"/>
      <c r="BE26" s="307"/>
      <c r="BF26" s="18" t="s">
        <v>75</v>
      </c>
    </row>
    <row r="27" spans="3:58" ht="19.5" customHeight="1" x14ac:dyDescent="0.2">
      <c r="C27" s="302" t="s">
        <v>79</v>
      </c>
      <c r="D27" s="303"/>
      <c r="E27" s="303"/>
      <c r="F27" s="303"/>
      <c r="G27" s="304"/>
      <c r="H27" s="356" t="str">
        <f>IF(入力!C12="","",入力!C12&amp;"　"&amp;入力!E12)</f>
        <v>平方　理恵子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03"/>
      <c r="S27" s="303"/>
      <c r="T27" s="381"/>
      <c r="U27" s="382"/>
      <c r="V27" s="383"/>
      <c r="W27" s="315"/>
      <c r="X27" s="315"/>
      <c r="Y27" s="315"/>
      <c r="Z27" s="308" t="str">
        <f>IF(入力!P12="","",入力!P12)</f>
        <v>船橋市旭町5-5-33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10"/>
      <c r="AU27" s="303"/>
      <c r="AV27" s="303"/>
      <c r="AW27" s="303"/>
      <c r="AX27" s="311" t="str">
        <f>IF(入力!AK12="","",入力!AK12)</f>
        <v>1373</v>
      </c>
      <c r="AY27" s="303"/>
      <c r="AZ27" s="303"/>
      <c r="BA27" s="303"/>
      <c r="BB27" s="19" t="s">
        <v>76</v>
      </c>
      <c r="BC27" s="303" t="str">
        <f>IF(入力!AP12="","",入力!AP12)</f>
        <v>2475</v>
      </c>
      <c r="BD27" s="303"/>
      <c r="BE27" s="303"/>
      <c r="BF27" s="385"/>
    </row>
    <row r="28" spans="3:58" ht="12" customHeight="1" x14ac:dyDescent="0.2">
      <c r="C28" s="364" t="s">
        <v>71</v>
      </c>
      <c r="D28" s="365"/>
      <c r="E28" s="365"/>
      <c r="F28" s="365"/>
      <c r="G28" s="366"/>
      <c r="H28" s="312" t="str">
        <f>IF(入力!C15="","",入力!C15&amp;"　"&amp;入力!E15)</f>
        <v>ツキヤマ　ヒデオ</v>
      </c>
      <c r="I28" s="307"/>
      <c r="J28" s="307"/>
      <c r="K28" s="307"/>
      <c r="L28" s="307"/>
      <c r="M28" s="307"/>
      <c r="N28" s="307"/>
      <c r="O28" s="307"/>
      <c r="P28" s="307"/>
      <c r="Q28" s="313"/>
      <c r="R28" s="314" t="s">
        <v>45</v>
      </c>
      <c r="S28" s="307"/>
      <c r="T28" s="378">
        <f>IF(入力!AT15="","",入力!AT15)</f>
        <v>67</v>
      </c>
      <c r="U28" s="379"/>
      <c r="V28" s="380"/>
      <c r="W28" s="314" t="s">
        <v>46</v>
      </c>
      <c r="X28" s="314"/>
      <c r="Y28" s="314"/>
      <c r="Z28" s="14" t="s">
        <v>72</v>
      </c>
      <c r="AA28" s="15"/>
      <c r="AB28" s="307" t="str">
        <f>IF(入力!R15="","",入力!R15)</f>
        <v>273</v>
      </c>
      <c r="AC28" s="307"/>
      <c r="AD28" s="307"/>
      <c r="AE28" s="307"/>
      <c r="AF28" s="16" t="s">
        <v>73</v>
      </c>
      <c r="AG28" s="307" t="str">
        <f>IF(入力!W15="","",入力!W15)</f>
        <v>0048</v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13"/>
      <c r="AU28" s="314" t="s">
        <v>47</v>
      </c>
      <c r="AV28" s="307"/>
      <c r="AW28" s="307"/>
      <c r="AX28" s="17" t="s">
        <v>74</v>
      </c>
      <c r="AY28" s="307" t="str">
        <f>IF(入力!AL15="","",入力!AL15)</f>
        <v>047</v>
      </c>
      <c r="AZ28" s="307"/>
      <c r="BA28" s="307"/>
      <c r="BB28" s="307"/>
      <c r="BC28" s="307"/>
      <c r="BD28" s="307"/>
      <c r="BE28" s="307"/>
      <c r="BF28" s="18" t="s">
        <v>75</v>
      </c>
    </row>
    <row r="29" spans="3:58" ht="19.5" customHeight="1" thickBot="1" x14ac:dyDescent="0.25">
      <c r="C29" s="361" t="s">
        <v>49</v>
      </c>
      <c r="D29" s="362"/>
      <c r="E29" s="362"/>
      <c r="F29" s="362"/>
      <c r="G29" s="363"/>
      <c r="H29" s="390" t="str">
        <f>IF(入力!C16="","",入力!C16&amp;"　"&amp;入力!E16)</f>
        <v>築山　秀夫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62"/>
      <c r="S29" s="362"/>
      <c r="T29" s="387"/>
      <c r="U29" s="388"/>
      <c r="V29" s="389"/>
      <c r="W29" s="386"/>
      <c r="X29" s="386"/>
      <c r="Y29" s="386"/>
      <c r="Z29" s="403" t="str">
        <f>IF(入力!P16="","",入力!P16)</f>
        <v>船橋市丸山2-28-19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62"/>
      <c r="AV29" s="362"/>
      <c r="AW29" s="362"/>
      <c r="AX29" s="406" t="str">
        <f>IF(入力!AK16="","",入力!AK16)</f>
        <v>439</v>
      </c>
      <c r="AY29" s="362"/>
      <c r="AZ29" s="362"/>
      <c r="BA29" s="362"/>
      <c r="BB29" s="73" t="s">
        <v>76</v>
      </c>
      <c r="BC29" s="362" t="str">
        <f>IF(入力!AP16="","",入力!AP16)</f>
        <v>0977</v>
      </c>
      <c r="BD29" s="362"/>
      <c r="BE29" s="362"/>
      <c r="BF29" s="407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420" t="s">
        <v>52</v>
      </c>
      <c r="D33" s="393"/>
      <c r="E33" s="393"/>
      <c r="F33" s="393" t="s">
        <v>53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54</v>
      </c>
      <c r="R33" s="393"/>
      <c r="S33" s="393"/>
      <c r="T33" s="393" t="s">
        <v>55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56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57</v>
      </c>
      <c r="BA33" s="393"/>
      <c r="BB33" s="393"/>
      <c r="BC33" s="393"/>
      <c r="BD33" s="393"/>
      <c r="BE33" s="393"/>
      <c r="BF33" s="394"/>
    </row>
    <row r="34" spans="3:58" ht="15" customHeight="1" x14ac:dyDescent="0.2">
      <c r="C34" s="421" t="str">
        <f>IF(入力!B25="","",入力!B25)</f>
        <v>①</v>
      </c>
      <c r="D34" s="422"/>
      <c r="E34" s="423"/>
      <c r="F34" s="408" t="str">
        <f>IF(入力!C26="","",入力!C25&amp;"　"&amp;入力!E25&amp;"
"&amp;入力!C26&amp;"　"&amp;入力!E26)</f>
        <v>サイトウ　ツバサ
齋藤　翼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>
        <f>IF(入力!G25="","",入力!G25)</f>
        <v>6</v>
      </c>
      <c r="R34" s="396"/>
      <c r="S34" s="397"/>
      <c r="T34" s="414" t="str">
        <f>IF(入力!I25="","",入力!I25)</f>
        <v>市川市立柏井小学校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518133580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155</v>
      </c>
      <c r="BA34" s="396"/>
      <c r="BB34" s="396"/>
      <c r="BC34" s="396"/>
      <c r="BD34" s="396"/>
      <c r="BE34" s="396"/>
      <c r="BF34" s="401"/>
    </row>
    <row r="35" spans="3:58" ht="15" customHeight="1" x14ac:dyDescent="0.2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 x14ac:dyDescent="0.2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イワサキ　ナオタロウ
岩﨑　直太朗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>
        <f>IF(入力!G27="","",入力!G27)</f>
        <v>5</v>
      </c>
      <c r="R36" s="396"/>
      <c r="S36" s="397"/>
      <c r="T36" s="414" t="str">
        <f>IF(入力!I27="","",入力!I27)</f>
        <v>柏市立富勢小学校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518628796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144</v>
      </c>
      <c r="BA36" s="396"/>
      <c r="BB36" s="396"/>
      <c r="BC36" s="396"/>
      <c r="BD36" s="396"/>
      <c r="BE36" s="396"/>
      <c r="BF36" s="401"/>
    </row>
    <row r="37" spans="3:58" ht="15" customHeight="1" x14ac:dyDescent="0.2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 x14ac:dyDescent="0.2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ウスイ　ハルマ
臼井　暖眞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>
        <f>IF(入力!G29="","",入力!G29)</f>
        <v>5</v>
      </c>
      <c r="R38" s="396"/>
      <c r="S38" s="397"/>
      <c r="T38" s="414" t="str">
        <f>IF(入力!I29="","",入力!I29)</f>
        <v>鎌ケ谷市立西部小学校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518880934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143</v>
      </c>
      <c r="BA38" s="396"/>
      <c r="BB38" s="396"/>
      <c r="BC38" s="396"/>
      <c r="BD38" s="396"/>
      <c r="BE38" s="396"/>
      <c r="BF38" s="401"/>
    </row>
    <row r="39" spans="3:58" ht="15" customHeight="1" x14ac:dyDescent="0.2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 x14ac:dyDescent="0.2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タドコロ　ユウタ
田所　優太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>
        <f>IF(入力!G31="","",入力!G31)</f>
        <v>5</v>
      </c>
      <c r="R40" s="396"/>
      <c r="S40" s="397"/>
      <c r="T40" s="414" t="str">
        <f>IF(入力!I31="","",入力!I31)</f>
        <v>鎌ケ谷市立鎌ケ谷小学校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519845680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143</v>
      </c>
      <c r="BA40" s="396"/>
      <c r="BB40" s="396"/>
      <c r="BC40" s="396"/>
      <c r="BD40" s="396"/>
      <c r="BE40" s="396"/>
      <c r="BF40" s="401"/>
    </row>
    <row r="41" spans="3:58" ht="15" customHeight="1" x14ac:dyDescent="0.2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 x14ac:dyDescent="0.2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シズノ　アオシ
閑野　蒼紫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>
        <f>IF(入力!G33="","",入力!G33)</f>
        <v>5</v>
      </c>
      <c r="R42" s="396"/>
      <c r="S42" s="397"/>
      <c r="T42" s="414" t="str">
        <f>IF(入力!I33="","",入力!I33)</f>
        <v>船橋市立丸山小学校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518628802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145</v>
      </c>
      <c r="BA42" s="396"/>
      <c r="BB42" s="396"/>
      <c r="BC42" s="396"/>
      <c r="BD42" s="396"/>
      <c r="BE42" s="396"/>
      <c r="BF42" s="401"/>
    </row>
    <row r="43" spans="3:58" ht="15" customHeight="1" x14ac:dyDescent="0.2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 x14ac:dyDescent="0.2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オオヌキ　ツバサ
大貫　翔夢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>
        <f>IF(入力!G35="","",入力!G35)</f>
        <v>5</v>
      </c>
      <c r="R44" s="396"/>
      <c r="S44" s="397"/>
      <c r="T44" s="414" t="str">
        <f>IF(入力!I35="","",入力!I35)</f>
        <v>松戸市立東松戸小学校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518880941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150</v>
      </c>
      <c r="BA44" s="396"/>
      <c r="BB44" s="396"/>
      <c r="BC44" s="396"/>
      <c r="BD44" s="396"/>
      <c r="BE44" s="396"/>
      <c r="BF44" s="401"/>
    </row>
    <row r="45" spans="3:58" ht="15" customHeight="1" x14ac:dyDescent="0.2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 x14ac:dyDescent="0.2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ヒラカタ　タイガ
平方　大翔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>
        <f>IF(入力!G37="","",入力!G37)</f>
        <v>5</v>
      </c>
      <c r="R46" s="396"/>
      <c r="S46" s="397"/>
      <c r="T46" s="414" t="str">
        <f>IF(入力!I37="","",入力!I37)</f>
        <v>船橋市立塚田小学校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515280053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160</v>
      </c>
      <c r="BA46" s="396"/>
      <c r="BB46" s="396"/>
      <c r="BC46" s="396"/>
      <c r="BD46" s="396"/>
      <c r="BE46" s="396"/>
      <c r="BF46" s="401"/>
    </row>
    <row r="47" spans="3:58" ht="15" customHeight="1" x14ac:dyDescent="0.2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 x14ac:dyDescent="0.2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カツマタ　レイン
勝又　玲音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>
        <f>IF(入力!G39="","",入力!G39)</f>
        <v>5</v>
      </c>
      <c r="R48" s="396"/>
      <c r="S48" s="397"/>
      <c r="T48" s="414" t="str">
        <f>IF(入力!I39="","",入力!I39)</f>
        <v>船橋市立丸山小学校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515767027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144</v>
      </c>
      <c r="BA48" s="396"/>
      <c r="BB48" s="396"/>
      <c r="BC48" s="396"/>
      <c r="BD48" s="396"/>
      <c r="BE48" s="396"/>
      <c r="BF48" s="401"/>
    </row>
    <row r="49" spans="3:58" ht="15" customHeight="1" x14ac:dyDescent="0.2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 x14ac:dyDescent="0.2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ヤギ　ハヤト
八木　隼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>
        <f>IF(入力!G41="","",入力!G41)</f>
        <v>4</v>
      </c>
      <c r="R50" s="396"/>
      <c r="S50" s="397"/>
      <c r="T50" s="414" t="str">
        <f>IF(入力!I41="","",入力!I41)</f>
        <v>船橋市立丸山小学校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519402661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136</v>
      </c>
      <c r="BA50" s="396"/>
      <c r="BB50" s="396"/>
      <c r="BC50" s="396"/>
      <c r="BD50" s="396"/>
      <c r="BE50" s="396"/>
      <c r="BF50" s="401"/>
    </row>
    <row r="51" spans="3:58" ht="15" customHeight="1" x14ac:dyDescent="0.2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 x14ac:dyDescent="0.2">
      <c r="C52" s="421">
        <f>IF(入力!B43="","",入力!B43)</f>
        <v>10</v>
      </c>
      <c r="D52" s="422"/>
      <c r="E52" s="423"/>
      <c r="F52" s="408" t="str">
        <f>IF(入力!C44="","",入力!C43&amp;"　"&amp;入力!E43&amp;"
"&amp;入力!C44&amp;"　"&amp;入力!E44)</f>
        <v>セイノ　コオ
清野　光央</v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>
        <f>IF(入力!G43="","",入力!G43)</f>
        <v>5</v>
      </c>
      <c r="R52" s="396"/>
      <c r="S52" s="397"/>
      <c r="T52" s="414" t="str">
        <f>IF(入力!I43="","",入力!I43)</f>
        <v>船橋市立行田西小学校</v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>
        <f>IF(入力!M43="","",入力!M43)</f>
        <v>515877142</v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>
        <f>IF(入力!P43="","",入力!P43)</f>
        <v>144</v>
      </c>
      <c r="BA52" s="396"/>
      <c r="BB52" s="396"/>
      <c r="BC52" s="396"/>
      <c r="BD52" s="396"/>
      <c r="BE52" s="396"/>
      <c r="BF52" s="401"/>
    </row>
    <row r="53" spans="3:58" ht="15" customHeight="1" x14ac:dyDescent="0.2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 x14ac:dyDescent="0.2">
      <c r="C54" s="421">
        <f>IF(入力!B45="","",入力!B45)</f>
        <v>11</v>
      </c>
      <c r="D54" s="422"/>
      <c r="E54" s="423"/>
      <c r="F54" s="408" t="str">
        <f>IF(入力!C46="","",入力!C45&amp;"　"&amp;入力!E45&amp;"
"&amp;入力!C46&amp;"　"&amp;入力!E46)</f>
        <v>ヤグラマキ　コウ
八倉巻　巧</v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>
        <f>IF(入力!G45="","",入力!G45)</f>
        <v>4</v>
      </c>
      <c r="R54" s="396"/>
      <c r="S54" s="397"/>
      <c r="T54" s="414" t="str">
        <f>IF(入力!I45="","",入力!I45)</f>
        <v>白井市立第三小学校</v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>
        <f>IF(入力!M45="","",入力!M45)</f>
        <v>516785108</v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>
        <f>IF(入力!P45="","",入力!P45)</f>
        <v>140</v>
      </c>
      <c r="BA54" s="396"/>
      <c r="BB54" s="396"/>
      <c r="BC54" s="396"/>
      <c r="BD54" s="396"/>
      <c r="BE54" s="396"/>
      <c r="BF54" s="401"/>
    </row>
    <row r="55" spans="3:58" ht="15" customHeight="1" x14ac:dyDescent="0.2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 x14ac:dyDescent="0.2">
      <c r="C56" s="421">
        <f>IF(入力!B47="","",入力!B47)</f>
        <v>12</v>
      </c>
      <c r="D56" s="422"/>
      <c r="E56" s="423"/>
      <c r="F56" s="408" t="str">
        <f>IF(入力!C48="","",入力!C47&amp;"　"&amp;入力!E47&amp;"
"&amp;入力!C48&amp;"　"&amp;入力!E48)</f>
        <v>イシダ　ユウタ
石田　勇太</v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>
        <f>IF(入力!G47="","",入力!G47)</f>
        <v>4</v>
      </c>
      <c r="R56" s="396"/>
      <c r="S56" s="397"/>
      <c r="T56" s="414" t="str">
        <f>IF(入力!I47="","",入力!I47)</f>
        <v>船橋市立二和小学校</v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>
        <f>IF(入力!M47="","",入力!M47)</f>
        <v>516960234</v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>
        <f>IF(入力!P47="","",入力!P47)</f>
        <v>148</v>
      </c>
      <c r="BA56" s="396"/>
      <c r="BB56" s="396"/>
      <c r="BC56" s="396"/>
      <c r="BD56" s="396"/>
      <c r="BE56" s="396"/>
      <c r="BF56" s="401"/>
    </row>
    <row r="57" spans="3:58" ht="15" customHeight="1" thickBot="1" x14ac:dyDescent="0.25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0"/>
      <c r="AS63" s="300"/>
      <c r="AT63" s="300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 t="s">
        <v>63</v>
      </c>
      <c r="BF63" s="300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9" zoomScaleNormal="100" workbookViewId="0">
      <selection activeCell="C2" sqref="C2:I3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 x14ac:dyDescent="0.2">
      <c r="A2" s="268" t="s">
        <v>0</v>
      </c>
      <c r="B2" s="268"/>
      <c r="C2" s="271" t="str">
        <f>IF(入力!C3="","",入力!C3)</f>
        <v>丸山VCボーイズ</v>
      </c>
      <c r="D2" s="271"/>
      <c r="E2" s="271"/>
      <c r="F2" s="271"/>
      <c r="G2" s="271"/>
      <c r="H2" s="271"/>
      <c r="I2" s="271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" customHeight="1" x14ac:dyDescent="0.2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 x14ac:dyDescent="0.2">
      <c r="A4" s="268" t="s">
        <v>18</v>
      </c>
      <c r="B4" s="268"/>
      <c r="C4" s="272">
        <f>IF(入力!C4="","",IF(入力!C5="",入力!C4,入力!C4&amp;"　　"&amp;入力!C5))</f>
        <v>43076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 x14ac:dyDescent="0.2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 x14ac:dyDescent="0.2">
      <c r="A6" s="268" t="s">
        <v>1</v>
      </c>
      <c r="B6" s="268"/>
      <c r="C6" s="280" t="str">
        <f>IF(入力!C8="","",入力!C8&amp;"　"&amp;入力!E8)</f>
        <v>築山　秀夫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 x14ac:dyDescent="0.2">
      <c r="A7" s="268"/>
      <c r="B7" s="268"/>
      <c r="C7" s="285"/>
      <c r="D7" s="286"/>
      <c r="E7" s="286"/>
      <c r="F7" s="286"/>
      <c r="G7" s="270">
        <f>IF(入力!G7="","",入力!G7)</f>
        <v>507290696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217589</v>
      </c>
      <c r="N7" s="270"/>
      <c r="O7" s="270"/>
    </row>
    <row r="8" spans="1:15" ht="13.5" customHeight="1" x14ac:dyDescent="0.2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" customHeight="1" x14ac:dyDescent="0.2">
      <c r="A9" s="268" t="s">
        <v>19</v>
      </c>
      <c r="B9" s="268"/>
      <c r="C9" s="280" t="str">
        <f>IF(入力!C10="","",入力!C10&amp;"　"&amp;入力!E10)</f>
        <v>宮城　洋一</v>
      </c>
      <c r="D9" s="281"/>
      <c r="E9" s="281"/>
      <c r="F9" s="281"/>
      <c r="G9" s="270">
        <f>IF(入力!G9="","",入力!G9)</f>
        <v>507290715</v>
      </c>
      <c r="H9" s="270"/>
      <c r="I9" s="270"/>
      <c r="J9" s="270">
        <f>IF(入力!J9="","",入力!J9)</f>
        <v>18501</v>
      </c>
      <c r="K9" s="270"/>
      <c r="L9" s="270"/>
      <c r="M9" s="270" t="str">
        <f>IF(入力!M9="","",入力!M9)</f>
        <v/>
      </c>
      <c r="N9" s="270"/>
      <c r="O9" s="270"/>
    </row>
    <row r="10" spans="1:15" ht="14.4" customHeight="1" x14ac:dyDescent="0.2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" customHeight="1" x14ac:dyDescent="0.2">
      <c r="A11" s="268" t="s">
        <v>20</v>
      </c>
      <c r="B11" s="268"/>
      <c r="C11" s="280" t="str">
        <f>IF(入力!C12="","",入力!C12&amp;"　"&amp;入力!E12)</f>
        <v>平方　理恵子</v>
      </c>
      <c r="D11" s="281"/>
      <c r="E11" s="281"/>
      <c r="F11" s="281"/>
      <c r="G11" s="270">
        <f>IF(入力!G11="","",入力!G11)</f>
        <v>518133566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" customHeight="1" x14ac:dyDescent="0.2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 x14ac:dyDescent="0.2">
      <c r="A13" s="268" t="s">
        <v>4</v>
      </c>
      <c r="B13" s="268"/>
      <c r="C13" s="280" t="str">
        <f>IF(入力!C14="","",入力!C14&amp;"　"&amp;入力!E14)</f>
        <v>八木　崇</v>
      </c>
      <c r="D13" s="281"/>
      <c r="E13" s="281"/>
      <c r="F13" s="281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 x14ac:dyDescent="0.2">
      <c r="A14" s="268"/>
      <c r="B14" s="268"/>
      <c r="C14" s="282"/>
      <c r="D14" s="283"/>
      <c r="E14" s="283"/>
      <c r="F14" s="283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 x14ac:dyDescent="0.2">
      <c r="A15" s="268" t="s">
        <v>5</v>
      </c>
      <c r="B15" s="268"/>
      <c r="C15" s="280" t="str">
        <f>IF(入力!C16="","",入力!C16&amp;"　"&amp;入力!E16)</f>
        <v>築山　秀夫</v>
      </c>
      <c r="D15" s="281"/>
      <c r="E15" s="281"/>
      <c r="F15" s="278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 x14ac:dyDescent="0.2">
      <c r="A16" s="268"/>
      <c r="B16" s="268"/>
      <c r="C16" s="282"/>
      <c r="D16" s="283"/>
      <c r="E16" s="283"/>
      <c r="F16" s="279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 x14ac:dyDescent="0.2">
      <c r="A17" s="268" t="s">
        <v>6</v>
      </c>
      <c r="B17" s="268"/>
      <c r="C17" s="271" t="str">
        <f>IF(入力!C17="","",入力!C17&amp;"　"&amp;入力!E17)</f>
        <v>船橋市丸山２－２８－１９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" customHeight="1" x14ac:dyDescent="0.2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" customHeight="1" x14ac:dyDescent="0.2">
      <c r="A19" s="268" t="s">
        <v>7</v>
      </c>
      <c r="B19" s="268"/>
      <c r="C19" s="271" t="str">
        <f>IF(入力!C19="","",入力!C19&amp;"　"&amp;入力!E19)</f>
        <v>047-439-0977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" customHeight="1" x14ac:dyDescent="0.2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" customHeight="1" x14ac:dyDescent="0.2">
      <c r="A21" s="268" t="s">
        <v>8</v>
      </c>
      <c r="B21" s="268"/>
      <c r="C21" s="271" t="str">
        <f>IF(入力!C21="","",入力!C21&amp;"－"&amp;入力!E21&amp;"－"&amp;入力!G21)</f>
        <v>90－5314－9417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" customHeight="1" x14ac:dyDescent="0.2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 x14ac:dyDescent="0.2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 x14ac:dyDescent="0.2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齋藤　翼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市川市立柏井小学校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518133580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 x14ac:dyDescent="0.2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 x14ac:dyDescent="0.2">
      <c r="A27" s="268">
        <v>2</v>
      </c>
      <c r="B27" s="268">
        <f>IF(入力!B27="","",入力!B27)</f>
        <v>2</v>
      </c>
      <c r="C27" s="280" t="str">
        <f>IF(入力!C28="","",入力!C28&amp;"　"&amp;入力!E28)</f>
        <v>岩﨑　直太朗</v>
      </c>
      <c r="D27" s="281"/>
      <c r="E27" s="281"/>
      <c r="F27" s="281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柏市立富勢小学校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518628796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 x14ac:dyDescent="0.2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 x14ac:dyDescent="0.2">
      <c r="A29" s="268">
        <v>3</v>
      </c>
      <c r="B29" s="268">
        <f>IF(入力!B29="","",入力!B29)</f>
        <v>3</v>
      </c>
      <c r="C29" s="280" t="str">
        <f>IF(入力!C30="","",入力!C30&amp;"　"&amp;入力!E30)</f>
        <v>臼井　暖眞</v>
      </c>
      <c r="D29" s="281"/>
      <c r="E29" s="281"/>
      <c r="F29" s="281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鎌ケ谷市立西部小学校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518880934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 x14ac:dyDescent="0.2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 x14ac:dyDescent="0.2">
      <c r="A31" s="268">
        <v>4</v>
      </c>
      <c r="B31" s="268">
        <f>IF(入力!B31="","",入力!B31)</f>
        <v>4</v>
      </c>
      <c r="C31" s="280" t="str">
        <f>IF(入力!C32="","",入力!C32&amp;"　"&amp;入力!E32)</f>
        <v>田所　優太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鎌ケ谷市立鎌ケ谷小学校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519845680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 x14ac:dyDescent="0.2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 x14ac:dyDescent="0.2">
      <c r="A33" s="268">
        <v>5</v>
      </c>
      <c r="B33" s="268">
        <f>IF(入力!B33="","",入力!B33)</f>
        <v>5</v>
      </c>
      <c r="C33" s="280" t="str">
        <f>IF(入力!C34="","",入力!C34&amp;"　"&amp;入力!E34)</f>
        <v>閑野　蒼紫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船橋市立丸山小学校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518628802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 x14ac:dyDescent="0.2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 x14ac:dyDescent="0.2">
      <c r="A35" s="268">
        <v>6</v>
      </c>
      <c r="B35" s="268">
        <f>IF(入力!B35="","",入力!B35)</f>
        <v>6</v>
      </c>
      <c r="C35" s="280" t="str">
        <f>IF(入力!C36="","",入力!C36&amp;"　"&amp;入力!E36)</f>
        <v>大貫　翔夢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松戸市立東松戸小学校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518880941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 x14ac:dyDescent="0.2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 x14ac:dyDescent="0.2">
      <c r="A37" s="268">
        <v>7</v>
      </c>
      <c r="B37" s="268">
        <f>IF(入力!B37="","",入力!B37)</f>
        <v>7</v>
      </c>
      <c r="C37" s="280" t="str">
        <f>IF(入力!C38="","",入力!C38&amp;"　"&amp;入力!E38)</f>
        <v>平方　大翔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船橋市立塚田小学校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515280053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 x14ac:dyDescent="0.2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 x14ac:dyDescent="0.2">
      <c r="A39" s="268">
        <v>8</v>
      </c>
      <c r="B39" s="268">
        <f>IF(入力!B39="","",入力!B39)</f>
        <v>8</v>
      </c>
      <c r="C39" s="280" t="str">
        <f>IF(入力!C40="","",入力!C40&amp;"　"&amp;入力!E40)</f>
        <v>勝又　玲音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船橋市立丸山小学校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515767027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 x14ac:dyDescent="0.2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 x14ac:dyDescent="0.2">
      <c r="A41" s="268">
        <v>9</v>
      </c>
      <c r="B41" s="268">
        <f>IF(入力!B41="","",入力!B41)</f>
        <v>9</v>
      </c>
      <c r="C41" s="280" t="str">
        <f>IF(入力!C42="","",入力!C42&amp;"　"&amp;入力!E42)</f>
        <v>八木　隼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船橋市立丸山小学校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519402661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 x14ac:dyDescent="0.2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 x14ac:dyDescent="0.2">
      <c r="A43" s="268">
        <v>10</v>
      </c>
      <c r="B43" s="268">
        <f>IF(入力!B43="","",入力!B43)</f>
        <v>10</v>
      </c>
      <c r="C43" s="280" t="str">
        <f>IF(入力!C44="","",入力!C44&amp;"　"&amp;入力!E44)</f>
        <v>清野　光央</v>
      </c>
      <c r="D43" s="281"/>
      <c r="E43" s="281"/>
      <c r="F43" s="281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船橋市立行田西小学校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515877142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 x14ac:dyDescent="0.2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 x14ac:dyDescent="0.2">
      <c r="A45" s="268">
        <v>11</v>
      </c>
      <c r="B45" s="268">
        <f>IF(入力!B45="","",入力!B45)</f>
        <v>11</v>
      </c>
      <c r="C45" s="280" t="str">
        <f>IF(入力!C46="","",入力!C46&amp;"　"&amp;入力!E46)</f>
        <v>八倉巻　巧</v>
      </c>
      <c r="D45" s="281"/>
      <c r="E45" s="281"/>
      <c r="F45" s="281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白井市立第三小学校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516785108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 x14ac:dyDescent="0.2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 x14ac:dyDescent="0.2">
      <c r="A47" s="268">
        <v>12</v>
      </c>
      <c r="B47" s="268">
        <f>IF(入力!B47="","",入力!B47)</f>
        <v>12</v>
      </c>
      <c r="C47" s="280" t="str">
        <f>IF(入力!C48="","",入力!C48&amp;"　"&amp;入力!E48)</f>
        <v>石田　勇太</v>
      </c>
      <c r="D47" s="281"/>
      <c r="E47" s="281"/>
      <c r="F47" s="281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船橋市立二和小学校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516960234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 x14ac:dyDescent="0.2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 x14ac:dyDescent="0.2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 x14ac:dyDescent="0.2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 x14ac:dyDescent="0.2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 x14ac:dyDescent="0.2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 x14ac:dyDescent="0.2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 x14ac:dyDescent="0.2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31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 x14ac:dyDescent="0.2">
      <c r="A2" s="268" t="s">
        <v>0</v>
      </c>
      <c r="B2" s="268"/>
      <c r="C2" s="271" t="str">
        <f>IF(入力!C3="","",入力!C3)</f>
        <v>丸山VCボーイズ</v>
      </c>
      <c r="D2" s="271"/>
      <c r="E2" s="271"/>
      <c r="F2" s="271"/>
      <c r="G2" s="271"/>
      <c r="H2" s="271"/>
      <c r="I2" s="271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" customHeight="1" x14ac:dyDescent="0.2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 x14ac:dyDescent="0.2">
      <c r="A4" s="268" t="s">
        <v>18</v>
      </c>
      <c r="B4" s="268"/>
      <c r="C4" s="272">
        <f>IF(入力!C4="","",IF(入力!C5="",入力!C4,入力!C4&amp;"　　"&amp;入力!C5))</f>
        <v>43076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 x14ac:dyDescent="0.2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 x14ac:dyDescent="0.2">
      <c r="A6" s="268" t="s">
        <v>1</v>
      </c>
      <c r="B6" s="268"/>
      <c r="C6" s="280" t="str">
        <f>IF(入力!C8="","",入力!C8&amp;"　"&amp;入力!E8)</f>
        <v>築山　秀夫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 x14ac:dyDescent="0.2">
      <c r="A7" s="268"/>
      <c r="B7" s="268"/>
      <c r="C7" s="285"/>
      <c r="D7" s="286"/>
      <c r="E7" s="286"/>
      <c r="F7" s="286"/>
      <c r="G7" s="270">
        <f>IF(入力!G7="","",入力!G7)</f>
        <v>507290696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217589</v>
      </c>
      <c r="N7" s="270"/>
      <c r="O7" s="270"/>
    </row>
    <row r="8" spans="1:15" ht="13.5" customHeight="1" x14ac:dyDescent="0.2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" customHeight="1" x14ac:dyDescent="0.2">
      <c r="A9" s="268" t="s">
        <v>19</v>
      </c>
      <c r="B9" s="268"/>
      <c r="C9" s="280" t="str">
        <f>IF(入力!C10="","",入力!C10&amp;"　"&amp;入力!E10)</f>
        <v>宮城　洋一</v>
      </c>
      <c r="D9" s="281"/>
      <c r="E9" s="281"/>
      <c r="F9" s="281"/>
      <c r="G9" s="270">
        <f>IF(入力!G9="","",入力!G9)</f>
        <v>507290715</v>
      </c>
      <c r="H9" s="270"/>
      <c r="I9" s="270"/>
      <c r="J9" s="270">
        <f>IF(入力!J9="","",入力!J9)</f>
        <v>18501</v>
      </c>
      <c r="K9" s="270"/>
      <c r="L9" s="270"/>
      <c r="M9" s="270" t="str">
        <f>IF(入力!M9="","",入力!M9)</f>
        <v/>
      </c>
      <c r="N9" s="270"/>
      <c r="O9" s="270"/>
    </row>
    <row r="10" spans="1:15" ht="14.4" customHeight="1" x14ac:dyDescent="0.2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" customHeight="1" x14ac:dyDescent="0.2">
      <c r="A11" s="268" t="s">
        <v>20</v>
      </c>
      <c r="B11" s="268"/>
      <c r="C11" s="280" t="str">
        <f>IF(入力!C12="","",入力!C12&amp;"　"&amp;入力!E12)</f>
        <v>平方　理恵子</v>
      </c>
      <c r="D11" s="281"/>
      <c r="E11" s="281"/>
      <c r="F11" s="281"/>
      <c r="G11" s="270">
        <f>IF(入力!G11="","",入力!G11)</f>
        <v>518133566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" customHeight="1" x14ac:dyDescent="0.2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 x14ac:dyDescent="0.2">
      <c r="A13" s="268" t="s">
        <v>4</v>
      </c>
      <c r="B13" s="268"/>
      <c r="C13" s="280" t="str">
        <f>IF(入力!C14="","",入力!C14&amp;"　"&amp;入力!E14)</f>
        <v>八木　崇</v>
      </c>
      <c r="D13" s="281"/>
      <c r="E13" s="281"/>
      <c r="F13" s="281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 x14ac:dyDescent="0.2">
      <c r="A14" s="268"/>
      <c r="B14" s="268"/>
      <c r="C14" s="282"/>
      <c r="D14" s="283"/>
      <c r="E14" s="283"/>
      <c r="F14" s="283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 x14ac:dyDescent="0.2">
      <c r="A15" s="268" t="s">
        <v>5</v>
      </c>
      <c r="B15" s="268"/>
      <c r="C15" s="280" t="str">
        <f>IF(入力!C16="","",入力!C16&amp;"　"&amp;入力!E16)</f>
        <v>築山　秀夫</v>
      </c>
      <c r="D15" s="281"/>
      <c r="E15" s="281"/>
      <c r="F15" s="278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 x14ac:dyDescent="0.2">
      <c r="A16" s="268"/>
      <c r="B16" s="268"/>
      <c r="C16" s="282"/>
      <c r="D16" s="283"/>
      <c r="E16" s="283"/>
      <c r="F16" s="279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 x14ac:dyDescent="0.2">
      <c r="A17" s="268" t="s">
        <v>6</v>
      </c>
      <c r="B17" s="268"/>
      <c r="C17" s="271" t="str">
        <f>IF(入力!C17="","",入力!C17&amp;"　"&amp;入力!E17)</f>
        <v>船橋市丸山２－２８－１９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" customHeight="1" x14ac:dyDescent="0.2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" customHeight="1" x14ac:dyDescent="0.2">
      <c r="A19" s="268" t="s">
        <v>7</v>
      </c>
      <c r="B19" s="268"/>
      <c r="C19" s="271" t="str">
        <f>IF(入力!C19="","",入力!C19&amp;"　"&amp;入力!E19)</f>
        <v>047-439-0977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" customHeight="1" x14ac:dyDescent="0.2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" customHeight="1" x14ac:dyDescent="0.2">
      <c r="A21" s="268" t="s">
        <v>8</v>
      </c>
      <c r="B21" s="268"/>
      <c r="C21" s="271" t="str">
        <f>IF(入力!C21="","",入力!C21&amp;"－"&amp;入力!E21&amp;"－"&amp;入力!G21)</f>
        <v>90－5314－9417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" customHeight="1" x14ac:dyDescent="0.2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 x14ac:dyDescent="0.2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 x14ac:dyDescent="0.2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齋藤　翼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市川市立柏井小学校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518133580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 x14ac:dyDescent="0.2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 x14ac:dyDescent="0.2">
      <c r="A27" s="268">
        <v>2</v>
      </c>
      <c r="B27" s="268">
        <f>IF(入力!B27="","",入力!B27)</f>
        <v>2</v>
      </c>
      <c r="C27" s="280" t="str">
        <f>IF(入力!C28="","",入力!C28&amp;"　"&amp;入力!E28)</f>
        <v>岩﨑　直太朗</v>
      </c>
      <c r="D27" s="281"/>
      <c r="E27" s="281"/>
      <c r="F27" s="281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柏市立富勢小学校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518628796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 x14ac:dyDescent="0.2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 x14ac:dyDescent="0.2">
      <c r="A29" s="268">
        <v>3</v>
      </c>
      <c r="B29" s="268">
        <f>IF(入力!B29="","",入力!B29)</f>
        <v>3</v>
      </c>
      <c r="C29" s="280" t="str">
        <f>IF(入力!C30="","",入力!C30&amp;"　"&amp;入力!E30)</f>
        <v>臼井　暖眞</v>
      </c>
      <c r="D29" s="281"/>
      <c r="E29" s="281"/>
      <c r="F29" s="281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鎌ケ谷市立西部小学校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518880934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 x14ac:dyDescent="0.2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 x14ac:dyDescent="0.2">
      <c r="A31" s="268">
        <v>4</v>
      </c>
      <c r="B31" s="268">
        <f>IF(入力!B31="","",入力!B31)</f>
        <v>4</v>
      </c>
      <c r="C31" s="280" t="str">
        <f>IF(入力!C32="","",入力!C32&amp;"　"&amp;入力!E32)</f>
        <v>田所　優太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鎌ケ谷市立鎌ケ谷小学校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519845680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 x14ac:dyDescent="0.2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 x14ac:dyDescent="0.2">
      <c r="A33" s="268">
        <v>5</v>
      </c>
      <c r="B33" s="268">
        <f>IF(入力!B33="","",入力!B33)</f>
        <v>5</v>
      </c>
      <c r="C33" s="280" t="str">
        <f>IF(入力!C34="","",入力!C34&amp;"　"&amp;入力!E34)</f>
        <v>閑野　蒼紫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船橋市立丸山小学校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518628802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 x14ac:dyDescent="0.2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 x14ac:dyDescent="0.2">
      <c r="A35" s="268">
        <v>6</v>
      </c>
      <c r="B35" s="268">
        <f>IF(入力!B35="","",入力!B35)</f>
        <v>6</v>
      </c>
      <c r="C35" s="280" t="str">
        <f>IF(入力!C36="","",入力!C36&amp;"　"&amp;入力!E36)</f>
        <v>大貫　翔夢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松戸市立東松戸小学校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518880941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 x14ac:dyDescent="0.2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 x14ac:dyDescent="0.2">
      <c r="A37" s="268">
        <v>7</v>
      </c>
      <c r="B37" s="268">
        <f>IF(入力!B37="","",入力!B37)</f>
        <v>7</v>
      </c>
      <c r="C37" s="280" t="str">
        <f>IF(入力!C38="","",入力!C38&amp;"　"&amp;入力!E38)</f>
        <v>平方　大翔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船橋市立塚田小学校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515280053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 x14ac:dyDescent="0.2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 x14ac:dyDescent="0.2">
      <c r="A39" s="268">
        <v>8</v>
      </c>
      <c r="B39" s="268">
        <f>IF(入力!B39="","",入力!B39)</f>
        <v>8</v>
      </c>
      <c r="C39" s="280" t="str">
        <f>IF(入力!C40="","",入力!C40&amp;"　"&amp;入力!E40)</f>
        <v>勝又　玲音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船橋市立丸山小学校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515767027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 x14ac:dyDescent="0.2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 x14ac:dyDescent="0.2">
      <c r="A41" s="268">
        <v>9</v>
      </c>
      <c r="B41" s="268">
        <f>IF(入力!B41="","",入力!B41)</f>
        <v>9</v>
      </c>
      <c r="C41" s="280" t="str">
        <f>IF(入力!C42="","",入力!C42&amp;"　"&amp;入力!E42)</f>
        <v>八木　隼</v>
      </c>
      <c r="D41" s="281"/>
      <c r="E41" s="281"/>
      <c r="F41" s="281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船橋市立丸山小学校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519402661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 x14ac:dyDescent="0.2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 x14ac:dyDescent="0.2">
      <c r="A43" s="268">
        <v>10</v>
      </c>
      <c r="B43" s="268">
        <f>IF(入力!B43="","",入力!B43)</f>
        <v>10</v>
      </c>
      <c r="C43" s="280" t="str">
        <f>IF(入力!C44="","",入力!C44&amp;"　"&amp;入力!E44)</f>
        <v>清野　光央</v>
      </c>
      <c r="D43" s="281"/>
      <c r="E43" s="281"/>
      <c r="F43" s="281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船橋市立行田西小学校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515877142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 x14ac:dyDescent="0.2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 x14ac:dyDescent="0.2">
      <c r="A45" s="268">
        <v>11</v>
      </c>
      <c r="B45" s="268">
        <f>IF(入力!B45="","",入力!B45)</f>
        <v>11</v>
      </c>
      <c r="C45" s="280" t="str">
        <f>IF(入力!C46="","",入力!C46&amp;"　"&amp;入力!E46)</f>
        <v>八倉巻　巧</v>
      </c>
      <c r="D45" s="281"/>
      <c r="E45" s="281"/>
      <c r="F45" s="281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白井市立第三小学校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516785108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 x14ac:dyDescent="0.2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 x14ac:dyDescent="0.2">
      <c r="A47" s="268">
        <v>12</v>
      </c>
      <c r="B47" s="268">
        <f>IF(入力!B47="","",入力!B47)</f>
        <v>12</v>
      </c>
      <c r="C47" s="280" t="str">
        <f>IF(入力!C48="","",入力!C48&amp;"　"&amp;入力!E48)</f>
        <v>石田　勇太</v>
      </c>
      <c r="D47" s="281"/>
      <c r="E47" s="281"/>
      <c r="F47" s="281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船橋市立二和小学校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516960234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 x14ac:dyDescent="0.2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 x14ac:dyDescent="0.2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 x14ac:dyDescent="0.2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 x14ac:dyDescent="0.2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 x14ac:dyDescent="0.2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 x14ac:dyDescent="0.2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 x14ac:dyDescent="0.2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 x14ac:dyDescent="0.25">
      <c r="A5" s="446"/>
      <c r="B5" s="447"/>
      <c r="C5" s="447"/>
      <c r="D5" s="447"/>
      <c r="E5" s="447"/>
      <c r="F5" s="447"/>
      <c r="G5" s="448"/>
      <c r="H5" s="29" t="str">
        <f>IF(入力!J3="","",入力!J3)</f>
        <v>男子</v>
      </c>
      <c r="I5" s="29">
        <f>入力!Y25</f>
        <v>0</v>
      </c>
      <c r="J5" s="449" t="str">
        <f>IF(入力!A55="","",入力!A55)</f>
        <v/>
      </c>
      <c r="K5" s="450"/>
      <c r="L5" s="450"/>
      <c r="M5" s="450"/>
      <c r="N5" s="450"/>
      <c r="O5" s="450"/>
      <c r="P5" s="450"/>
      <c r="Q5" s="451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丸山VCボーイズ</v>
      </c>
      <c r="C7" s="33" t="str">
        <f>IF(入力!C2="","",入力!C2)</f>
        <v>マルヤマヴイシーボーイズ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東武アーバンライン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 t="str">
        <f>IF(入力!J7="","",入力!J7)</f>
        <v/>
      </c>
      <c r="I16" s="33">
        <f>IF(入力!M7="","",入力!M7)</f>
        <v>217589</v>
      </c>
      <c r="J16" s="33"/>
      <c r="K16" s="33"/>
      <c r="L16" s="33">
        <f>IF(入力!AT7="","",入力!AT7)</f>
        <v>67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平方</v>
      </c>
      <c r="D20" s="33" t="str">
        <f>IF(入力!E12="","",入力!E12)</f>
        <v>理恵子</v>
      </c>
      <c r="E20" s="33" t="str">
        <f>IF(入力!C11="","",入力!C11)</f>
        <v>ヒラカタ</v>
      </c>
      <c r="F20" s="33" t="str">
        <f>IF(入力!E11="","",入力!E11)</f>
        <v>リエコ</v>
      </c>
      <c r="G20" s="33">
        <f>IF(入力!G11="","",入力!G11)</f>
        <v>518133566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船橋市旭町5-5-33</v>
      </c>
      <c r="U20" s="33" t="str">
        <f>IF(入力!AL11="","",入力!AL11)</f>
        <v>090</v>
      </c>
      <c r="V20" s="33" t="str">
        <f>IF(入力!AK12="","",入力!AK12)</f>
        <v>1373</v>
      </c>
      <c r="W20" s="33" t="str">
        <f>IF(入力!AP12="","",入力!AP12)</f>
        <v>2475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67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>八木</v>
      </c>
      <c r="D23" s="33" t="str">
        <f>IF(入力!$E$14="","",入力!$E$14)</f>
        <v>崇</v>
      </c>
      <c r="E23" s="33" t="str">
        <f>IF(入力!$C$13="","",入力!$C$13)</f>
        <v>ヤギ</v>
      </c>
      <c r="F23" s="33" t="str">
        <f>IF(入力!$E$13="","",入力!$E$13)</f>
        <v>タカシ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齋藤</v>
      </c>
      <c r="D24" s="75" t="str">
        <f>VLOOKUP($B$51,$A$53:$F$352,4)</f>
        <v>翼</v>
      </c>
      <c r="E24" s="75" t="str">
        <f>VLOOKUP($B$51,$A$53:$F$352,5)</f>
        <v>サイトウ</v>
      </c>
      <c r="F24" s="75" t="str">
        <f>VLOOKUP($B$51,$A$53:$F$352,6)</f>
        <v>ツバサ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齋藤</v>
      </c>
      <c r="D53" s="33" t="str">
        <f>IF(入力!E26="","",入力!E26)</f>
        <v>翼</v>
      </c>
      <c r="E53" s="33" t="str">
        <f>IF(入力!C25="","",入力!C25)</f>
        <v>サイトウ</v>
      </c>
      <c r="F53" s="33" t="str">
        <f>IF(入力!E25="","",入力!E25)</f>
        <v>ツバサ</v>
      </c>
      <c r="G53" s="33">
        <f>IF(入力!M25="","",入力!M25)</f>
        <v>518133580</v>
      </c>
      <c r="H53" s="33" t="str">
        <f>IF(入力!I25="","",入力!I25)</f>
        <v>市川市立柏井小学校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岩﨑</v>
      </c>
      <c r="D54" s="33" t="str">
        <f>IF(入力!E28="","",入力!E28)</f>
        <v>直太朗</v>
      </c>
      <c r="E54" s="33" t="str">
        <f>IF(入力!C27="","",入力!C27)</f>
        <v>イワサキ</v>
      </c>
      <c r="F54" s="33" t="str">
        <f>IF(入力!E27="","",入力!E27)</f>
        <v>ナオタロウ</v>
      </c>
      <c r="G54" s="33">
        <f>IF(入力!M27="","",入力!M27)</f>
        <v>518628796</v>
      </c>
      <c r="H54" s="33" t="str">
        <f>IF(入力!I27="","",入力!I27)</f>
        <v>柏市立富勢小学校</v>
      </c>
      <c r="I54" s="33">
        <f>IF(入力!G27="","",入力!G27)</f>
        <v>5</v>
      </c>
      <c r="J54" s="33">
        <f>IF(入力!P27="","",入力!P27)</f>
        <v>144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臼井</v>
      </c>
      <c r="D55" s="33" t="str">
        <f>IF(入力!E30="","",入力!E30)</f>
        <v>暖眞</v>
      </c>
      <c r="E55" s="33" t="str">
        <f>IF(入力!C29="","",入力!C29)</f>
        <v>ウスイ</v>
      </c>
      <c r="F55" s="33" t="str">
        <f>IF(入力!E29="","",入力!E29)</f>
        <v>ハルマ</v>
      </c>
      <c r="G55" s="33">
        <f>IF(入力!M29="","",入力!M29)</f>
        <v>518880934</v>
      </c>
      <c r="H55" s="33" t="str">
        <f>IF(入力!I29="","",入力!I29)</f>
        <v>鎌ケ谷市立西部小学校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田所</v>
      </c>
      <c r="D56" s="33" t="str">
        <f>IF(入力!E32="","",入力!E32)</f>
        <v>優太</v>
      </c>
      <c r="E56" s="33" t="str">
        <f>IF(入力!C31="","",入力!C31)</f>
        <v>タドコロ</v>
      </c>
      <c r="F56" s="33" t="str">
        <f>IF(入力!E31="","",入力!E31)</f>
        <v>ユウタ</v>
      </c>
      <c r="G56" s="33">
        <f>IF(入力!M31="","",入力!M31)</f>
        <v>519845680</v>
      </c>
      <c r="H56" s="33" t="str">
        <f>IF(入力!I31="","",入力!I31)</f>
        <v>鎌ケ谷市立鎌ケ谷小学校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閑野</v>
      </c>
      <c r="D57" s="33" t="str">
        <f>IF(入力!E34="","",入力!E34)</f>
        <v>蒼紫</v>
      </c>
      <c r="E57" s="33" t="str">
        <f>IF(入力!C33="","",入力!C33)</f>
        <v>シズノ</v>
      </c>
      <c r="F57" s="33" t="str">
        <f>IF(入力!E33="","",入力!E33)</f>
        <v>アオシ</v>
      </c>
      <c r="G57" s="33">
        <f>IF(入力!M33="","",入力!M33)</f>
        <v>518628802</v>
      </c>
      <c r="H57" s="33" t="str">
        <f>IF(入力!I33="","",入力!I33)</f>
        <v>船橋市立丸山小学校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大貫</v>
      </c>
      <c r="D58" s="33" t="str">
        <f>IF(入力!E36="","",入力!E36)</f>
        <v>翔夢</v>
      </c>
      <c r="E58" s="33" t="str">
        <f>IF(入力!C35="","",入力!C35)</f>
        <v>オオヌキ</v>
      </c>
      <c r="F58" s="33" t="str">
        <f>IF(入力!E35="","",入力!E35)</f>
        <v>ツバサ</v>
      </c>
      <c r="G58" s="33">
        <f>IF(入力!M35="","",入力!M35)</f>
        <v>518880941</v>
      </c>
      <c r="H58" s="33" t="str">
        <f>IF(入力!I35="","",入力!I35)</f>
        <v>松戸市立東松戸小学校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平方</v>
      </c>
      <c r="D59" s="33" t="str">
        <f>IF(入力!E38="","",入力!E38)</f>
        <v>大翔</v>
      </c>
      <c r="E59" s="33" t="str">
        <f>IF(入力!C37="","",入力!C37)</f>
        <v>ヒラカタ</v>
      </c>
      <c r="F59" s="33" t="str">
        <f>IF(入力!E37="","",入力!E37)</f>
        <v>タイガ</v>
      </c>
      <c r="G59" s="33">
        <f>IF(入力!M37="","",入力!M37)</f>
        <v>515280053</v>
      </c>
      <c r="H59" s="33" t="str">
        <f>IF(入力!I37="","",入力!I37)</f>
        <v>船橋市立塚田小学校</v>
      </c>
      <c r="I59" s="33">
        <f>IF(入力!G37="","",入力!G37)</f>
        <v>5</v>
      </c>
      <c r="J59" s="33">
        <f>IF(入力!P37="","",入力!P37)</f>
        <v>160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勝又</v>
      </c>
      <c r="D60" s="33" t="str">
        <f>IF(入力!E40="","",入力!E40)</f>
        <v>玲音</v>
      </c>
      <c r="E60" s="33" t="str">
        <f>IF(入力!C39="","",入力!C39)</f>
        <v>カツマタ</v>
      </c>
      <c r="F60" s="33" t="str">
        <f>IF(入力!E39="","",入力!E39)</f>
        <v>レイン</v>
      </c>
      <c r="G60" s="33">
        <f>IF(入力!M39="","",入力!M39)</f>
        <v>515767027</v>
      </c>
      <c r="H60" s="33" t="str">
        <f>IF(入力!I39="","",入力!I39)</f>
        <v>船橋市立丸山小学校</v>
      </c>
      <c r="I60" s="33">
        <f>IF(入力!G39="","",入力!G39)</f>
        <v>5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八木</v>
      </c>
      <c r="D61" s="33" t="str">
        <f>IF(入力!E42="","",入力!E42)</f>
        <v>隼</v>
      </c>
      <c r="E61" s="33" t="str">
        <f>IF(入力!C41="","",入力!C41)</f>
        <v>ヤギ</v>
      </c>
      <c r="F61" s="33" t="str">
        <f>IF(入力!E41="","",入力!E41)</f>
        <v>ハヤト</v>
      </c>
      <c r="G61" s="33">
        <f>IF(入力!M41="","",入力!M41)</f>
        <v>519402661</v>
      </c>
      <c r="H61" s="33" t="str">
        <f>IF(入力!I41="","",入力!I41)</f>
        <v>船橋市立丸山小学校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清野</v>
      </c>
      <c r="D62" s="33" t="str">
        <f>IF(入力!E44="","",入力!E44)</f>
        <v>光央</v>
      </c>
      <c r="E62" s="33" t="str">
        <f>IF(入力!C43="","",入力!C43)</f>
        <v>セイノ</v>
      </c>
      <c r="F62" s="33" t="str">
        <f>IF(入力!E43="","",入力!E43)</f>
        <v>コオ</v>
      </c>
      <c r="G62" s="33">
        <f>IF(入力!M43="","",入力!M43)</f>
        <v>515877142</v>
      </c>
      <c r="H62" s="33" t="str">
        <f>IF(入力!I43="","",入力!I43)</f>
        <v>船橋市立行田西小学校</v>
      </c>
      <c r="I62" s="33">
        <f>IF(入力!G43="","",入力!G43)</f>
        <v>5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八倉巻</v>
      </c>
      <c r="D63" s="33" t="str">
        <f>IF(入力!E46="","",入力!E46)</f>
        <v>巧</v>
      </c>
      <c r="E63" s="33" t="str">
        <f>IF(入力!C45="","",入力!C45)</f>
        <v>ヤグラマキ</v>
      </c>
      <c r="F63" s="33" t="str">
        <f>IF(入力!E45="","",入力!E45)</f>
        <v>コウ</v>
      </c>
      <c r="G63" s="33">
        <f>IF(入力!M45="","",入力!M45)</f>
        <v>516785108</v>
      </c>
      <c r="H63" s="33" t="str">
        <f>IF(入力!I45="","",入力!I45)</f>
        <v>白井市立第三小学校</v>
      </c>
      <c r="I63" s="33">
        <f>IF(入力!G45="","",入力!G45)</f>
        <v>4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石田</v>
      </c>
      <c r="D64" s="33" t="str">
        <f>IF(入力!E48="","",入力!E48)</f>
        <v>勇太</v>
      </c>
      <c r="E64" s="33" t="str">
        <f>IF(入力!C47="","",入力!C47)</f>
        <v>イシダ</v>
      </c>
      <c r="F64" s="33" t="str">
        <f>IF(入力!E47="","",入力!E47)</f>
        <v>ユウタ</v>
      </c>
      <c r="G64" s="33">
        <f>IF(入力!M47="","",入力!M47)</f>
        <v>516960234</v>
      </c>
      <c r="H64" s="33" t="str">
        <f>IF(入力!I47="","",入力!I47)</f>
        <v>船橋市立二和小学校</v>
      </c>
      <c r="I64" s="33">
        <f>IF(入力!G47="","",入力!G47)</f>
        <v>4</v>
      </c>
      <c r="J64" s="33">
        <f>IF(入力!P47="","",入力!P47)</f>
        <v>148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2020-09-14T12:44:38Z</dcterms:modified>
</cp:coreProperties>
</file>