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法典東　H29\大会　関係\H29　関東大会　千葉県大会\男子\"/>
    </mc:Choice>
  </mc:AlternateContent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<sst xmlns="http://schemas.openxmlformats.org/spreadsheetml/2006/main" count="412" uniqueCount="285">
  <si>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</si>
  <si>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</si>
  <si>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</si>
  <si>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</si>
  <si>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</si>
  <si>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</si>
  <si>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</si>
  <si>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</si>
  <si>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</si>
  <si>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</si>
  <si>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</si>
  <si>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</si>
  <si>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</si>
  <si>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</si>
  <si>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</si>
  <si>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</si>
  <si>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</si>
  <si>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</si>
  <si>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</si>
  <si>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</si>
  <si>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</si>
  <si>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</si>
  <si>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</si>
  <si>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</si>
  <si>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</si>
  <si>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</si>
  <si>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</si>
  <si>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</si>
  <si>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</si>
  <si>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</si>
  <si>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</si>
  <si>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</si>
  <si>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</si>
  <si>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</si>
  <si>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</si>
  <si>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</si>
  <si>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</si>
  <si>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</si>
  <si>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</si>
  <si>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</si>
  <si>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</si>
  <si>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</si>
  <si>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</si>
  <si>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</si>
  <si>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</si>
  <si>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</si>
  <si>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</si>
  <si>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</si>
  <si>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</si>
  <si>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</si>
  <si>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</si>
  <si>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</si>
  <si>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</si>
  <si>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</si>
  <si>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</si>
  <si>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</si>
  <si>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</si>
  <si>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</si>
  <si>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</si>
  <si>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</si>
  <si>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</si>
  <si>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</si>
  <si>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</si>
  <si>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</si>
  <si>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</si>
  <si>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</si>
  <si>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</si>
  <si>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</si>
  <si>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</si>
  <si>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</si>
  <si>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</si>
  <si>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</si>
  <si>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</si>
  <si>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</si>
  <si>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</si>
  <si>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</si>
  <si>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</si>
  <si>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</si>
  <si>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</si>
  <si>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</si>
  <si>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</si>
  <si>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</si>
  <si>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</si>
  <si>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</si>
  <si>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</si>
  <si>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</si>
  <si>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</si>
  <si>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</si>
  <si>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</si>
  <si>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</si>
  <si>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</si>
  <si>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</si>
  <si>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</si>
  <si>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</si>
  <si>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</si>
  <si>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</si>
  <si>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</si>
  <si>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</si>
  <si>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</si>
  <si>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</si>
  <si>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</si>
  <si>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</si>
  <si>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</si>
  <si>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</si>
  <si>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</si>
  <si>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</si>
  <si>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</si>
  <si>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</si>
  <si>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</si>
  <si>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</si>
  <si>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</si>
  <si>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</si>
  <si>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</si>
  <si>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</si>
  <si>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</si>
  <si>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</si>
  <si>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</si>
  <si>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</si>
  <si>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</si>
  <si>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</si>
  <si>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</si>
  <si>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</si>
  <si>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</si>
  <si>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</si>
  <si>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</si>
  <si>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</si>
  <si>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</si>
  <si>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</si>
  <si>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</si>
  <si>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</si>
  <si>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</si>
  <si>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</si>
  <si>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</si>
  <si>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</si>
  <si>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</si>
  <si>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</si>
  <si>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</si>
  <si>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</si>
  <si>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</si>
  <si>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</si>
  <si>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</si>
  <si>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</si>
  <si>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</si>
  <si>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</si>
  <si>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</si>
  <si>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</si>
  <si>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</si>
  <si>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</si>
  <si>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</si>
  <si>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</si>
  <si>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</si>
  <si>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</si>
  <si>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</si>
  <si>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</si>
  <si>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</si>
  <si>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</si>
  <si>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</si>
  <si>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</si>
  <si>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</si>
  <si>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</si>
  <si>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</si>
  <si>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</si>
  <si>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</si>
  <si>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</si>
  <si>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</si>
  <si>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</si>
  <si>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</si>
  <si>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</si>
  <si>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</si>
  <si>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</si>
  <si>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</si>
  <si>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</si>
  <si>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</si>
  <si>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</si>
  <si>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</si>
  <si>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</si>
  <si>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</si>
  <si>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</si>
  <si>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</si>
  <si>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</si>
  <si>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</si>
  <si>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</si>
  <si>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</si>
  <si>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</si>
  <si>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</si>
  <si>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</si>
  <si>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</si>
  <si>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</si>
  <si>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</si>
  <si>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</si>
  <si>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</si>
  <si>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</si>
  <si>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</si>
  <si>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</si>
  <si>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</si>
  <si>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</si>
  <si>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</si>
  <si>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</si>
  <si>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</si>
  <si>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</si>
  <si>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1">
      <t>ホウ</t>
    </rPh>
    <rPh sb="1" eb="2">
      <t>ノリ</t>
    </rPh>
    <rPh sb="2" eb="3">
      <t>ヒガシ</t>
    </rPh>
    <phoneticPr fontId="2"/>
  </si>
  <si>
    <t>加賀</t>
    <rPh sb="0" eb="2">
      <t>カガ</t>
    </rPh>
    <phoneticPr fontId="2"/>
  </si>
  <si>
    <t>遼哉</t>
    <rPh sb="0" eb="2">
      <t>リョウヤ</t>
    </rPh>
    <phoneticPr fontId="2"/>
  </si>
  <si>
    <t>カガ</t>
    <phoneticPr fontId="2"/>
  </si>
  <si>
    <t>リョウヤ</t>
    <phoneticPr fontId="2"/>
  </si>
  <si>
    <t>船橋市立船橋小学校</t>
    <rPh sb="0" eb="2">
      <t>フナバシ</t>
    </rPh>
    <rPh sb="2" eb="4">
      <t>シリツ</t>
    </rPh>
    <rPh sb="4" eb="6">
      <t>フナバシ</t>
    </rPh>
    <rPh sb="6" eb="9">
      <t>ショウガッコウ</t>
    </rPh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</si>
  <si>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</si>
  <si>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船橋市立法典東小学校</t>
    <rPh sb="0" eb="4">
      <t>フナバシシリツ</t>
    </rPh>
    <rPh sb="4" eb="5">
      <t>ホウ</t>
    </rPh>
    <rPh sb="5" eb="6">
      <t>ノリ</t>
    </rPh>
    <rPh sb="6" eb="7">
      <t>ヒガシ</t>
    </rPh>
    <rPh sb="7" eb="10">
      <t>ショウガッコウ</t>
    </rPh>
    <phoneticPr fontId="2"/>
  </si>
  <si>
    <t>船橋市立海神小学校</t>
    <rPh sb="0" eb="4">
      <t>フナバシシリツ</t>
    </rPh>
    <rPh sb="4" eb="9">
      <t>カイジンショウガッコウ</t>
    </rPh>
    <phoneticPr fontId="2"/>
  </si>
  <si>
    <t>船橋市立法典小学校</t>
    <rPh sb="0" eb="4">
      <t>フナバシシリツ</t>
    </rPh>
    <rPh sb="4" eb="5">
      <t>ホウ</t>
    </rPh>
    <rPh sb="5" eb="6">
      <t>ノリ</t>
    </rPh>
    <rPh sb="6" eb="9">
      <t>ショウガッコウ</t>
    </rPh>
    <phoneticPr fontId="2"/>
  </si>
  <si>
    <t>佐原</t>
    <rPh sb="0" eb="2">
      <t>サハラ</t>
    </rPh>
    <phoneticPr fontId="2"/>
  </si>
  <si>
    <t>正翔</t>
    <rPh sb="0" eb="1">
      <t>マサ</t>
    </rPh>
    <rPh sb="1" eb="2">
      <t>ショウ</t>
    </rPh>
    <phoneticPr fontId="2"/>
  </si>
  <si>
    <t>サハラ</t>
    <phoneticPr fontId="2"/>
  </si>
  <si>
    <t>マサト</t>
    <phoneticPr fontId="2"/>
  </si>
  <si>
    <t>川原</t>
    <rPh sb="0" eb="2">
      <t>カワハラ</t>
    </rPh>
    <phoneticPr fontId="2"/>
  </si>
  <si>
    <t>淑矢</t>
    <rPh sb="0" eb="1">
      <t>トシ</t>
    </rPh>
    <rPh sb="1" eb="2">
      <t>ヤ</t>
    </rPh>
    <phoneticPr fontId="2"/>
  </si>
  <si>
    <t>カワハラ</t>
    <phoneticPr fontId="2"/>
  </si>
  <si>
    <t>トシヤ</t>
    <phoneticPr fontId="2"/>
  </si>
  <si>
    <t>矢萩</t>
    <rPh sb="0" eb="2">
      <t>ヤハギ</t>
    </rPh>
    <phoneticPr fontId="2"/>
  </si>
  <si>
    <t>大揮</t>
    <rPh sb="0" eb="2">
      <t>タイキ</t>
    </rPh>
    <phoneticPr fontId="2"/>
  </si>
  <si>
    <t>ヤハギ</t>
    <phoneticPr fontId="2"/>
  </si>
  <si>
    <t>タイキ</t>
    <phoneticPr fontId="2"/>
  </si>
  <si>
    <t>増田</t>
    <rPh sb="0" eb="2">
      <t>マスダ</t>
    </rPh>
    <phoneticPr fontId="2"/>
  </si>
  <si>
    <t>悠人</t>
    <rPh sb="0" eb="1">
      <t>ユウ</t>
    </rPh>
    <rPh sb="1" eb="2">
      <t>ヒト</t>
    </rPh>
    <phoneticPr fontId="2"/>
  </si>
  <si>
    <t>マスダ</t>
    <phoneticPr fontId="2"/>
  </si>
  <si>
    <t>ユウト</t>
    <phoneticPr fontId="2"/>
  </si>
  <si>
    <t>坪井</t>
    <rPh sb="0" eb="2">
      <t>ツボイ</t>
    </rPh>
    <phoneticPr fontId="2"/>
  </si>
  <si>
    <t>将海</t>
    <rPh sb="0" eb="1">
      <t>ショウ</t>
    </rPh>
    <rPh sb="1" eb="2">
      <t>ウミ</t>
    </rPh>
    <phoneticPr fontId="2"/>
  </si>
  <si>
    <t>ツボイ</t>
    <phoneticPr fontId="2"/>
  </si>
  <si>
    <t>マサミ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</si>
  <si>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</si>
  <si>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</si>
  <si>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キタノ</t>
    <phoneticPr fontId="2"/>
  </si>
  <si>
    <t>カズマサ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</si>
  <si>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</si>
  <si>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</si>
  <si>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アリミズ</t>
    <phoneticPr fontId="2"/>
  </si>
  <si>
    <t>ソウマ</t>
    <phoneticPr fontId="2"/>
  </si>
  <si>
    <t>今井</t>
    <rPh sb="0" eb="2">
      <t>イマイ</t>
    </rPh>
    <phoneticPr fontId="2"/>
  </si>
  <si>
    <t>イマイ</t>
    <phoneticPr fontId="2"/>
  </si>
  <si>
    <t>崚太</t>
    <rPh sb="0" eb="2">
      <t>リョウタ</t>
    </rPh>
    <phoneticPr fontId="2"/>
  </si>
  <si>
    <t>リョウタ</t>
    <phoneticPr fontId="2"/>
  </si>
  <si>
    <t>市川市立柏井小学校</t>
    <rPh sb="0" eb="2">
      <t>イチカワ</t>
    </rPh>
    <rPh sb="2" eb="4">
      <t>シリツ</t>
    </rPh>
    <rPh sb="4" eb="6">
      <t>カシワイ</t>
    </rPh>
    <rPh sb="6" eb="9">
      <t>ショウガッコウ</t>
    </rPh>
    <phoneticPr fontId="2"/>
  </si>
  <si>
    <t>船橋市</t>
    <rPh sb="0" eb="3">
      <t>フナバシシ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</si>
  <si>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</si>
  <si>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</si>
  <si>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</si>
  <si>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</si>
  <si>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男子</t>
    <rPh sb="0" eb="2">
      <t>ダンシ</t>
    </rPh>
    <phoneticPr fontId="2"/>
  </si>
  <si>
    <t>ホウデンヒガシスポーツクラブ</t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</si>
  <si>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</si>
  <si>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</si>
  <si>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</si>
  <si>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タナカ</t>
    <phoneticPr fontId="2"/>
  </si>
  <si>
    <t>タツノリ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</si>
  <si>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</si>
  <si>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</si>
  <si>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</si>
  <si>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</si>
  <si>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</si>
  <si>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２７３</t>
    <phoneticPr fontId="2"/>
  </si>
  <si>
    <t>００４１</t>
    <phoneticPr fontId="2"/>
  </si>
  <si>
    <t>２７３</t>
    <phoneticPr fontId="2"/>
  </si>
  <si>
    <t>００４１</t>
    <phoneticPr fontId="2"/>
  </si>
  <si>
    <t>船橋市旭町２－１０－２１</t>
    <rPh sb="0" eb="5">
      <t>フナバシシアサヒチョウ</t>
    </rPh>
    <phoneticPr fontId="2"/>
  </si>
  <si>
    <t>090</t>
    <phoneticPr fontId="2"/>
  </si>
  <si>
    <t>047</t>
    <phoneticPr fontId="2"/>
  </si>
  <si>
    <t>438</t>
    <phoneticPr fontId="2"/>
  </si>
  <si>
    <t>6356</t>
    <phoneticPr fontId="2"/>
  </si>
  <si>
    <t>091c0183799</t>
    <phoneticPr fontId="2"/>
  </si>
  <si>
    <t>田中　辰夫</t>
    <rPh sb="0" eb="2">
      <t>タナカ</t>
    </rPh>
    <rPh sb="3" eb="5">
      <t>タツオ</t>
    </rPh>
    <phoneticPr fontId="2"/>
  </si>
  <si>
    <t>辰憲</t>
    <rPh sb="0" eb="1">
      <t>タツ</t>
    </rPh>
    <rPh sb="1" eb="2">
      <t>ケン</t>
    </rPh>
    <phoneticPr fontId="2"/>
  </si>
  <si>
    <t>大澤</t>
    <rPh sb="0" eb="2">
      <t>オオサワ</t>
    </rPh>
    <phoneticPr fontId="2"/>
  </si>
  <si>
    <t>樹人</t>
    <rPh sb="0" eb="1">
      <t>キ</t>
    </rPh>
    <rPh sb="1" eb="2">
      <t>ヒト</t>
    </rPh>
    <phoneticPr fontId="2"/>
  </si>
  <si>
    <t>オオサワ</t>
    <phoneticPr fontId="2"/>
  </si>
  <si>
    <t>ミキト</t>
    <phoneticPr fontId="2"/>
  </si>
  <si>
    <t>090</t>
    <phoneticPr fontId="2"/>
  </si>
  <si>
    <t>4170</t>
    <phoneticPr fontId="2"/>
  </si>
  <si>
    <t>6964</t>
    <phoneticPr fontId="2"/>
  </si>
  <si>
    <t>090</t>
    <phoneticPr fontId="2"/>
  </si>
  <si>
    <t>2444</t>
    <phoneticPr fontId="2"/>
  </si>
  <si>
    <t>4678</t>
    <phoneticPr fontId="2"/>
  </si>
  <si>
    <t>5308</t>
    <phoneticPr fontId="2"/>
  </si>
  <si>
    <t>9034</t>
    <phoneticPr fontId="2"/>
  </si>
  <si>
    <t>今日まで練習を重ねて来ました。加賀のトス！佐原のスパイク！川原のレシーブ！矢萩のサーブ！増田・坪井・北野のレシーブカバー！有水の元気な声！今井・大澤のサーブ！成長した姿を是非見て下さい！法東のモットー『全員バレー』で勝利を掴み取ります！</t>
    <rPh sb="0" eb="2">
      <t>キョウ</t>
    </rPh>
    <rPh sb="4" eb="6">
      <t>レンシュウ</t>
    </rPh>
    <rPh sb="7" eb="8">
      <t>カサ</t>
    </rPh>
    <rPh sb="10" eb="11">
      <t>キ</t>
    </rPh>
    <rPh sb="15" eb="17">
      <t>カガ</t>
    </rPh>
    <rPh sb="21" eb="23">
      <t>サハラ</t>
    </rPh>
    <rPh sb="29" eb="31">
      <t>カワハラ</t>
    </rPh>
    <rPh sb="37" eb="39">
      <t>ヤハギ</t>
    </rPh>
    <rPh sb="44" eb="46">
      <t>マスダ</t>
    </rPh>
    <rPh sb="47" eb="49">
      <t>ツボイ</t>
    </rPh>
    <rPh sb="50" eb="52">
      <t>キタノ</t>
    </rPh>
    <rPh sb="61" eb="63">
      <t>アリミズ</t>
    </rPh>
    <rPh sb="64" eb="66">
      <t>ゲンキ</t>
    </rPh>
    <rPh sb="67" eb="68">
      <t>コエ</t>
    </rPh>
    <rPh sb="69" eb="71">
      <t>イマイ</t>
    </rPh>
    <rPh sb="72" eb="74">
      <t>オオサワ</t>
    </rPh>
    <rPh sb="79" eb="81">
      <t>セイチョウ</t>
    </rPh>
    <rPh sb="83" eb="84">
      <t>スガタ</t>
    </rPh>
    <rPh sb="85" eb="87">
      <t>ゼヒ</t>
    </rPh>
    <rPh sb="87" eb="88">
      <t>ミ</t>
    </rPh>
    <rPh sb="89" eb="90">
      <t>クダ</t>
    </rPh>
    <rPh sb="93" eb="94">
      <t>ホウ</t>
    </rPh>
    <rPh sb="94" eb="95">
      <t>ヒガシ</t>
    </rPh>
    <rPh sb="101" eb="103">
      <t>ゼンイン</t>
    </rPh>
    <rPh sb="108" eb="110">
      <t>ショウリ</t>
    </rPh>
    <rPh sb="111" eb="112">
      <t>ツカ</t>
    </rPh>
    <rPh sb="113" eb="114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</si>
</sst>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5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0" fontId="36" fillId="0" borderId="61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2" zoomScaleNormal="100" workbookViewId="0">
      <selection activeCell="C25" sqref="C25:D2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1" t="s">
        <v>189</v>
      </c>
      <c r="B2" s="212"/>
      <c r="C2" s="213" t="s">
        <v>249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248</v>
      </c>
      <c r="K3" s="84"/>
      <c r="L3" s="84"/>
      <c r="M3" s="84"/>
      <c r="N3" s="84"/>
      <c r="O3" s="85"/>
      <c r="P3" s="208" t="s">
        <v>243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431605888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12004</v>
      </c>
      <c r="K5" s="145"/>
      <c r="L5" s="145"/>
      <c r="M5" s="145"/>
      <c r="N5" s="145"/>
      <c r="O5" s="145"/>
      <c r="P5" s="198" t="s">
        <v>250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251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253</v>
      </c>
      <c r="D7" s="110"/>
      <c r="E7" s="135" t="s">
        <v>247</v>
      </c>
      <c r="F7" s="111"/>
      <c r="G7" s="92">
        <v>506095633</v>
      </c>
      <c r="H7" s="92"/>
      <c r="I7" s="92"/>
      <c r="J7" s="92">
        <v>10067</v>
      </c>
      <c r="K7" s="92"/>
      <c r="L7" s="92"/>
      <c r="M7" s="92"/>
      <c r="N7" s="92"/>
      <c r="O7" s="92"/>
      <c r="P7" s="89" t="s">
        <v>72</v>
      </c>
      <c r="Q7" s="90"/>
      <c r="R7" s="108" t="s">
        <v>262</v>
      </c>
      <c r="S7" s="108"/>
      <c r="T7" s="108"/>
      <c r="U7" s="108"/>
      <c r="V7" s="50" t="s">
        <v>73</v>
      </c>
      <c r="W7" s="107" t="s">
        <v>263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265</v>
      </c>
      <c r="AM7" s="146"/>
      <c r="AN7" s="146"/>
      <c r="AO7" s="146"/>
      <c r="AP7" s="146"/>
      <c r="AQ7" s="146"/>
      <c r="AR7" s="146"/>
      <c r="AS7" s="59" t="s">
        <v>75</v>
      </c>
      <c r="AT7" s="257">
        <v>65</v>
      </c>
    </row>
    <row r="8" spans="1:51" ht="18" customHeight="1">
      <c r="A8" s="99"/>
      <c r="B8" s="100"/>
      <c r="C8" s="137" t="s">
        <v>252</v>
      </c>
      <c r="D8" s="138"/>
      <c r="E8" s="139" t="s">
        <v>245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264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282</v>
      </c>
      <c r="AL8" s="150"/>
      <c r="AM8" s="150"/>
      <c r="AN8" s="150"/>
      <c r="AO8" s="60" t="s">
        <v>76</v>
      </c>
      <c r="AP8" s="150" t="s">
        <v>283</v>
      </c>
      <c r="AQ8" s="150"/>
      <c r="AR8" s="150"/>
      <c r="AS8" s="151"/>
      <c r="AT8" s="257"/>
    </row>
    <row r="9" spans="1:51" ht="14.4" customHeight="1">
      <c r="A9" s="99" t="s">
        <v>150</v>
      </c>
      <c r="B9" s="100"/>
      <c r="C9" s="134" t="s">
        <v>246</v>
      </c>
      <c r="D9" s="110"/>
      <c r="E9" s="135" t="s">
        <v>254</v>
      </c>
      <c r="F9" s="111"/>
      <c r="G9" s="92">
        <v>506095960</v>
      </c>
      <c r="H9" s="92"/>
      <c r="I9" s="92"/>
      <c r="J9" s="92"/>
      <c r="K9" s="92"/>
      <c r="L9" s="92"/>
      <c r="M9" s="92" t="s">
        <v>269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279</v>
      </c>
      <c r="AM9" s="146"/>
      <c r="AN9" s="146"/>
      <c r="AO9" s="146"/>
      <c r="AP9" s="146"/>
      <c r="AQ9" s="146"/>
      <c r="AR9" s="146"/>
      <c r="AS9" s="59" t="s">
        <v>194</v>
      </c>
      <c r="AT9" s="258">
        <v>34</v>
      </c>
    </row>
    <row r="10" spans="1:51" ht="18" customHeight="1">
      <c r="A10" s="99"/>
      <c r="B10" s="100"/>
      <c r="C10" s="137" t="s">
        <v>244</v>
      </c>
      <c r="D10" s="138"/>
      <c r="E10" s="139" t="s">
        <v>271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280</v>
      </c>
      <c r="AL10" s="150"/>
      <c r="AM10" s="150"/>
      <c r="AN10" s="150"/>
      <c r="AO10" s="60" t="s">
        <v>195</v>
      </c>
      <c r="AP10" s="150" t="s">
        <v>281</v>
      </c>
      <c r="AQ10" s="150"/>
      <c r="AR10" s="150"/>
      <c r="AS10" s="151"/>
      <c r="AT10" s="258"/>
    </row>
    <row r="11" spans="1:51" ht="14.4" customHeight="1">
      <c r="A11" s="99" t="s">
        <v>151</v>
      </c>
      <c r="B11" s="100"/>
      <c r="C11" s="134" t="s">
        <v>257</v>
      </c>
      <c r="D11" s="110"/>
      <c r="E11" s="135" t="s">
        <v>258</v>
      </c>
      <c r="F11" s="111"/>
      <c r="G11" s="92">
        <v>510164323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276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47</v>
      </c>
    </row>
    <row r="12" spans="1:51" ht="18" customHeight="1">
      <c r="A12" s="99"/>
      <c r="B12" s="100"/>
      <c r="C12" s="137" t="s">
        <v>255</v>
      </c>
      <c r="D12" s="138"/>
      <c r="E12" s="139" t="s">
        <v>256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277</v>
      </c>
      <c r="AL12" s="150"/>
      <c r="AM12" s="150"/>
      <c r="AN12" s="150"/>
      <c r="AO12" s="60" t="s">
        <v>195</v>
      </c>
      <c r="AP12" s="150" t="s">
        <v>278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4" t="s">
        <v>166</v>
      </c>
      <c r="B15" s="100"/>
      <c r="C15" s="134" t="s">
        <v>246</v>
      </c>
      <c r="D15" s="110"/>
      <c r="E15" s="135" t="s">
        <v>247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260</v>
      </c>
      <c r="S15" s="108"/>
      <c r="T15" s="108"/>
      <c r="U15" s="108"/>
      <c r="V15" s="49" t="s">
        <v>73</v>
      </c>
      <c r="W15" s="107" t="s">
        <v>261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266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65</v>
      </c>
    </row>
    <row r="16" spans="1:51" ht="18" customHeight="1">
      <c r="A16" s="99"/>
      <c r="B16" s="100"/>
      <c r="C16" s="137" t="s">
        <v>244</v>
      </c>
      <c r="D16" s="138"/>
      <c r="E16" s="139" t="s">
        <v>245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259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267</v>
      </c>
      <c r="AL16" s="150"/>
      <c r="AM16" s="150"/>
      <c r="AN16" s="150"/>
      <c r="AO16" s="60" t="s">
        <v>195</v>
      </c>
      <c r="AP16" s="150" t="s">
        <v>268</v>
      </c>
      <c r="AQ16" s="150"/>
      <c r="AR16" s="150"/>
      <c r="AS16" s="151"/>
      <c r="AT16" s="258"/>
    </row>
    <row r="17" spans="1:46">
      <c r="A17" s="99" t="s">
        <v>6</v>
      </c>
      <c r="B17" s="100"/>
      <c r="C17" s="157" t="str">
        <f>IF(P16="","",P16)</f>
        <v>船橋市旭町２－１０－２１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7" t="str">
        <f>IF(AL15="","",AL15&amp;"-"&amp;AK16&amp;"-"&amp;AP16)</f>
        <v>047-438-6356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5308</v>
      </c>
      <c r="F21" s="78"/>
      <c r="G21" s="78">
        <v>9034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156">
        <v>1</v>
      </c>
      <c r="C25" s="134" t="s">
        <v>203</v>
      </c>
      <c r="D25" s="110"/>
      <c r="E25" s="135" t="s">
        <v>204</v>
      </c>
      <c r="F25" s="111"/>
      <c r="G25" s="121">
        <v>6</v>
      </c>
      <c r="H25" s="117"/>
      <c r="I25" s="115" t="s">
        <v>242</v>
      </c>
      <c r="J25" s="116"/>
      <c r="K25" s="116"/>
      <c r="L25" s="117"/>
      <c r="M25" s="121">
        <v>511569833</v>
      </c>
      <c r="N25" s="116"/>
      <c r="O25" s="117"/>
      <c r="P25" s="121">
        <v>156</v>
      </c>
      <c r="Q25" s="116"/>
      <c r="R25" s="116"/>
      <c r="S25" s="116"/>
      <c r="T25" s="122"/>
      <c r="U25" s="1"/>
      <c r="V25" s="1"/>
      <c r="W25" s="1"/>
      <c r="X25" s="1"/>
      <c r="Y25" s="124">
        <v>12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201</v>
      </c>
      <c r="D26" s="138"/>
      <c r="E26" s="139" t="s">
        <v>202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34" t="s">
        <v>212</v>
      </c>
      <c r="D27" s="110"/>
      <c r="E27" s="135" t="s">
        <v>213</v>
      </c>
      <c r="F27" s="111"/>
      <c r="G27" s="121">
        <v>6</v>
      </c>
      <c r="H27" s="117"/>
      <c r="I27" s="115" t="s">
        <v>205</v>
      </c>
      <c r="J27" s="116"/>
      <c r="K27" s="116"/>
      <c r="L27" s="117"/>
      <c r="M27" s="121">
        <v>510207006</v>
      </c>
      <c r="N27" s="116"/>
      <c r="O27" s="117"/>
      <c r="P27" s="121">
        <v>150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210</v>
      </c>
      <c r="D28" s="138"/>
      <c r="E28" s="139" t="s">
        <v>211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34" t="s">
        <v>216</v>
      </c>
      <c r="D29" s="110"/>
      <c r="E29" s="135" t="s">
        <v>217</v>
      </c>
      <c r="F29" s="111"/>
      <c r="G29" s="121">
        <v>5</v>
      </c>
      <c r="H29" s="117"/>
      <c r="I29" s="115" t="s">
        <v>206</v>
      </c>
      <c r="J29" s="116"/>
      <c r="K29" s="116"/>
      <c r="L29" s="117"/>
      <c r="M29" s="121">
        <v>513137329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214</v>
      </c>
      <c r="D30" s="138"/>
      <c r="E30" s="139" t="s">
        <v>215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34" t="s">
        <v>220</v>
      </c>
      <c r="D31" s="110"/>
      <c r="E31" s="135" t="s">
        <v>221</v>
      </c>
      <c r="F31" s="111"/>
      <c r="G31" s="121">
        <v>5</v>
      </c>
      <c r="H31" s="117"/>
      <c r="I31" s="115" t="s">
        <v>207</v>
      </c>
      <c r="J31" s="116"/>
      <c r="K31" s="116"/>
      <c r="L31" s="117"/>
      <c r="M31" s="121">
        <v>513146996</v>
      </c>
      <c r="N31" s="116"/>
      <c r="O31" s="117"/>
      <c r="P31" s="121">
        <v>144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218</v>
      </c>
      <c r="D32" s="138"/>
      <c r="E32" s="139" t="s">
        <v>219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224</v>
      </c>
      <c r="D33" s="110"/>
      <c r="E33" s="135" t="s">
        <v>225</v>
      </c>
      <c r="F33" s="111"/>
      <c r="G33" s="121">
        <v>4</v>
      </c>
      <c r="H33" s="117"/>
      <c r="I33" s="115" t="s">
        <v>205</v>
      </c>
      <c r="J33" s="116"/>
      <c r="K33" s="116"/>
      <c r="L33" s="117"/>
      <c r="M33" s="121">
        <v>515814073</v>
      </c>
      <c r="N33" s="116"/>
      <c r="O33" s="117"/>
      <c r="P33" s="121">
        <v>136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222</v>
      </c>
      <c r="D34" s="138"/>
      <c r="E34" s="139" t="s">
        <v>223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34" t="s">
        <v>228</v>
      </c>
      <c r="D35" s="110"/>
      <c r="E35" s="135" t="s">
        <v>229</v>
      </c>
      <c r="F35" s="111"/>
      <c r="G35" s="121">
        <v>4</v>
      </c>
      <c r="H35" s="117"/>
      <c r="I35" s="115" t="s">
        <v>205</v>
      </c>
      <c r="J35" s="116"/>
      <c r="K35" s="116"/>
      <c r="L35" s="117"/>
      <c r="M35" s="121">
        <v>515814083</v>
      </c>
      <c r="N35" s="116"/>
      <c r="O35" s="117"/>
      <c r="P35" s="121">
        <v>137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226</v>
      </c>
      <c r="D36" s="138"/>
      <c r="E36" s="139" t="s">
        <v>227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34" t="s">
        <v>232</v>
      </c>
      <c r="D37" s="110"/>
      <c r="E37" s="135" t="s">
        <v>233</v>
      </c>
      <c r="F37" s="111"/>
      <c r="G37" s="121">
        <v>4</v>
      </c>
      <c r="H37" s="117"/>
      <c r="I37" s="115" t="s">
        <v>208</v>
      </c>
      <c r="J37" s="116"/>
      <c r="K37" s="116"/>
      <c r="L37" s="117"/>
      <c r="M37" s="121">
        <v>515814091</v>
      </c>
      <c r="N37" s="116"/>
      <c r="O37" s="117"/>
      <c r="P37" s="121">
        <v>143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230</v>
      </c>
      <c r="D38" s="138"/>
      <c r="E38" s="139" t="s">
        <v>231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34" t="s">
        <v>236</v>
      </c>
      <c r="D39" s="110"/>
      <c r="E39" s="135" t="s">
        <v>237</v>
      </c>
      <c r="F39" s="111"/>
      <c r="G39" s="121">
        <v>3</v>
      </c>
      <c r="H39" s="117"/>
      <c r="I39" s="115" t="s">
        <v>207</v>
      </c>
      <c r="J39" s="116"/>
      <c r="K39" s="116"/>
      <c r="L39" s="117"/>
      <c r="M39" s="121">
        <v>515468476</v>
      </c>
      <c r="N39" s="116"/>
      <c r="O39" s="117"/>
      <c r="P39" s="121">
        <v>134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234</v>
      </c>
      <c r="D40" s="138"/>
      <c r="E40" s="139" t="s">
        <v>235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9</v>
      </c>
      <c r="C41" s="134" t="s">
        <v>239</v>
      </c>
      <c r="D41" s="110"/>
      <c r="E41" s="135" t="s">
        <v>241</v>
      </c>
      <c r="F41" s="111"/>
      <c r="G41" s="121">
        <v>4</v>
      </c>
      <c r="H41" s="117"/>
      <c r="I41" s="115" t="s">
        <v>209</v>
      </c>
      <c r="J41" s="116"/>
      <c r="K41" s="116"/>
      <c r="L41" s="117"/>
      <c r="M41" s="121">
        <v>516236880</v>
      </c>
      <c r="N41" s="116"/>
      <c r="O41" s="117"/>
      <c r="P41" s="121">
        <v>136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238</v>
      </c>
      <c r="D42" s="138"/>
      <c r="E42" s="139" t="s">
        <v>240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>
        <v>10</v>
      </c>
      <c r="C43" s="134" t="s">
        <v>274</v>
      </c>
      <c r="D43" s="110"/>
      <c r="E43" s="135" t="s">
        <v>275</v>
      </c>
      <c r="F43" s="111"/>
      <c r="G43" s="121">
        <v>3</v>
      </c>
      <c r="H43" s="117"/>
      <c r="I43" s="115" t="s">
        <v>207</v>
      </c>
      <c r="J43" s="116"/>
      <c r="K43" s="116"/>
      <c r="L43" s="117"/>
      <c r="M43" s="121">
        <v>516649265</v>
      </c>
      <c r="N43" s="116"/>
      <c r="O43" s="117"/>
      <c r="P43" s="121">
        <v>137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272</v>
      </c>
      <c r="D44" s="138"/>
      <c r="E44" s="139" t="s">
        <v>273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/>
      <c r="C45" s="162"/>
      <c r="D45" s="110"/>
      <c r="E45" s="110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52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/>
      <c r="C47" s="162"/>
      <c r="D47" s="110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6" t="s">
        <v>284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118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15" sqref="C15:E1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431605888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10067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2</v>
      </c>
      <c r="B9" s="263"/>
      <c r="C9" s="275" t="str">
        <f>IF(入力!C10="","",入力!C10&amp;"　"&amp;入力!E10)</f>
        <v>田中　辰憲</v>
      </c>
      <c r="D9" s="276"/>
      <c r="E9" s="276"/>
      <c r="F9" s="276"/>
      <c r="G9" s="265">
        <f>IF(入力!G9="","",入力!G9)</f>
        <v>506095960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091c0183799</v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3</v>
      </c>
      <c r="B11" s="263"/>
      <c r="C11" s="275" t="str">
        <f>IF(入力!C12="","",入力!C12&amp;"　"&amp;入力!E12)</f>
        <v>星　洋二</v>
      </c>
      <c r="D11" s="276"/>
      <c r="E11" s="276"/>
      <c r="F11" s="276"/>
      <c r="G11" s="265">
        <f>IF(入力!G11="","",入力!G11)</f>
        <v>510164323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船橋市旭町２－１０－２１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047-438-6356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90－5308－9034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加賀　遼哉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市川市立柏井小学校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511569833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佐原　正翔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510207006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川原　淑矢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513137329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矢萩　大揮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船橋市立法典東小学校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513146996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増田　悠人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船橋市立船橋小学校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515814073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坪井　将海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船橋市立船橋小学校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515814083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北野　和政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船橋市立海神小学校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515814091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有水　蒼真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今井　崚太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船橋市立法典小学校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516236880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大澤　樹人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船橋市立法典東小学校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516649265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J54" sqref="AJ54:AY55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02">
        <v>29</v>
      </c>
      <c r="AW1" s="302"/>
      <c r="AX1" s="4" t="s">
        <v>28</v>
      </c>
      <c r="AY1" s="5"/>
      <c r="AZ1" s="302">
        <v>5</v>
      </c>
      <c r="BA1" s="302"/>
      <c r="BB1" s="4" t="s">
        <v>29</v>
      </c>
      <c r="BC1" s="5"/>
      <c r="BD1" s="302">
        <v>23</v>
      </c>
      <c r="BE1" s="30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37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4"/>
      <c r="E16" s="314"/>
      <c r="F16" s="314"/>
      <c r="G16" s="315"/>
      <c r="H16" s="338" t="s">
        <v>66</v>
      </c>
      <c r="I16" s="339"/>
      <c r="J16" s="339"/>
      <c r="K16" s="314" t="str">
        <f>IF(入力!C2="","",入力!C2)</f>
        <v>ホウデンヒガシスポーツクラブ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5" t="s">
        <v>38</v>
      </c>
      <c r="AK16" s="306"/>
      <c r="AL16" s="306"/>
      <c r="AM16" s="307"/>
      <c r="AN16" s="332" t="str">
        <f>IF(入力!P3="","",入力!P3)</f>
        <v>船橋市</v>
      </c>
      <c r="AO16" s="333"/>
      <c r="AP16" s="333"/>
      <c r="AQ16" s="333"/>
      <c r="AR16" s="333"/>
      <c r="AS16" s="333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東武アーバンパークライン</v>
      </c>
      <c r="BA16" s="321"/>
      <c r="BB16" s="321"/>
      <c r="BC16" s="321"/>
      <c r="BD16" s="321"/>
      <c r="BE16" s="321"/>
      <c r="BF16" s="372" t="s">
        <v>40</v>
      </c>
    </row>
    <row r="17" spans="3:58" ht="4.5" customHeight="1">
      <c r="C17" s="370"/>
      <c r="D17" s="317"/>
      <c r="E17" s="317"/>
      <c r="F17" s="317"/>
      <c r="G17" s="318"/>
      <c r="H17" s="330" t="str">
        <f>IF(入力!C3="","",入力!C3)</f>
        <v>法典東スポーツクラブ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(男子)</v>
      </c>
      <c r="V17" s="326"/>
      <c r="W17" s="326"/>
      <c r="X17" s="327"/>
      <c r="Y17" s="354">
        <f>IF(入力!C4="","",入力!C4)</f>
        <v>431605888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8"/>
      <c r="AK17" s="309"/>
      <c r="AL17" s="309"/>
      <c r="AM17" s="310"/>
      <c r="AN17" s="334"/>
      <c r="AO17" s="335"/>
      <c r="AP17" s="335"/>
      <c r="AQ17" s="335"/>
      <c r="AR17" s="335"/>
      <c r="AS17" s="335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3"/>
    </row>
    <row r="18" spans="3:58" ht="16.5" customHeight="1">
      <c r="C18" s="371"/>
      <c r="D18" s="295"/>
      <c r="E18" s="295"/>
      <c r="F18" s="295"/>
      <c r="G18" s="319"/>
      <c r="H18" s="298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328"/>
      <c r="V18" s="328"/>
      <c r="W18" s="328"/>
      <c r="X18" s="329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11"/>
      <c r="AK18" s="301"/>
      <c r="AL18" s="301"/>
      <c r="AM18" s="312"/>
      <c r="AN18" s="336"/>
      <c r="AO18" s="337"/>
      <c r="AP18" s="337"/>
      <c r="AQ18" s="337"/>
      <c r="AR18" s="337"/>
      <c r="AS18" s="337"/>
      <c r="AT18" s="301"/>
      <c r="AU18" s="312"/>
      <c r="AV18" s="296"/>
      <c r="AW18" s="295"/>
      <c r="AX18" s="295"/>
      <c r="AY18" s="319"/>
      <c r="AZ18" s="324" t="str">
        <f>IF(入力!AE5="","",入力!AE5)</f>
        <v>馬込沢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4"/>
    </row>
    <row r="20" spans="3:58" ht="15" customHeight="1">
      <c r="C20" s="283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2">
        <f>IF(入力!J7="","",入力!J7)</f>
        <v>10067</v>
      </c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 t="str">
        <f>IF(入力!J9="","",入力!J9)</f>
        <v/>
      </c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 t="str">
        <f>IF(入力!J11="","",入力!J11)</f>
        <v/>
      </c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93"/>
    </row>
    <row r="21" spans="3:58" ht="15" customHeight="1">
      <c r="C21" s="283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2" t="str">
        <f>IF(入力!M7="","",入力!M7)</f>
        <v/>
      </c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 t="str">
        <f>IF(入力!M9="","",入力!M9)</f>
        <v>091c0183799</v>
      </c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 t="str">
        <f>IF(入力!M11="","",入力!M11)</f>
        <v/>
      </c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93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タナカ　タツオ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94" t="s">
        <v>45</v>
      </c>
      <c r="S22" s="285"/>
      <c r="T22" s="287">
        <f>IF(入力!AT7="","",入力!AT7)</f>
        <v>65</v>
      </c>
      <c r="U22" s="288"/>
      <c r="V22" s="289"/>
      <c r="W22" s="294" t="s">
        <v>46</v>
      </c>
      <c r="X22" s="294"/>
      <c r="Y22" s="294"/>
      <c r="Z22" s="14" t="s">
        <v>72</v>
      </c>
      <c r="AA22" s="15"/>
      <c r="AB22" s="285" t="str">
        <f>IF(入力!R7="","",入力!R7)</f>
        <v>２７３</v>
      </c>
      <c r="AC22" s="285"/>
      <c r="AD22" s="285"/>
      <c r="AE22" s="285"/>
      <c r="AF22" s="16" t="s">
        <v>73</v>
      </c>
      <c r="AG22" s="285" t="str">
        <f>IF(入力!W7="","",入力!W7)</f>
        <v>００４１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94" t="s">
        <v>47</v>
      </c>
      <c r="AV22" s="285"/>
      <c r="AW22" s="285"/>
      <c r="AX22" s="17" t="s">
        <v>74</v>
      </c>
      <c r="AY22" s="285" t="str">
        <f>IF(入力!AL7="","",入力!AL7)</f>
        <v>090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71" t="s">
        <v>48</v>
      </c>
      <c r="D23" s="295"/>
      <c r="E23" s="295"/>
      <c r="F23" s="295"/>
      <c r="G23" s="319"/>
      <c r="H23" s="346" t="str">
        <f>IF(入力!C8="","",入力!C8&amp;"　"&amp;入力!E8)</f>
        <v>田中　辰夫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5"/>
      <c r="S23" s="295"/>
      <c r="T23" s="290"/>
      <c r="U23" s="291"/>
      <c r="V23" s="292"/>
      <c r="W23" s="301"/>
      <c r="X23" s="301"/>
      <c r="Y23" s="301"/>
      <c r="Z23" s="298" t="str">
        <f>IF(入力!P8="","",入力!P8)</f>
        <v>船橋市旭町２－１０－２１</v>
      </c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300"/>
      <c r="AU23" s="295"/>
      <c r="AV23" s="295"/>
      <c r="AW23" s="295"/>
      <c r="AX23" s="296" t="str">
        <f>IF(入力!AK8="","",入力!AK8)</f>
        <v>5308</v>
      </c>
      <c r="AY23" s="295"/>
      <c r="AZ23" s="295"/>
      <c r="BA23" s="295"/>
      <c r="BB23" s="19" t="s">
        <v>76</v>
      </c>
      <c r="BC23" s="295" t="str">
        <f>IF(入力!AP8="","",入力!AP8)</f>
        <v>9034</v>
      </c>
      <c r="BD23" s="295"/>
      <c r="BE23" s="295"/>
      <c r="BF23" s="297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タナカ　タツノリ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94" t="s">
        <v>45</v>
      </c>
      <c r="S24" s="285"/>
      <c r="T24" s="287">
        <f>IF(入力!AT9="","",入力!AT9)</f>
        <v>34</v>
      </c>
      <c r="U24" s="288"/>
      <c r="V24" s="289"/>
      <c r="W24" s="294" t="s">
        <v>46</v>
      </c>
      <c r="X24" s="294"/>
      <c r="Y24" s="294"/>
      <c r="Z24" s="14" t="s">
        <v>72</v>
      </c>
      <c r="AA24" s="15"/>
      <c r="AB24" s="285" t="str">
        <f>IF(入力!R9="","",入力!R9)</f>
        <v/>
      </c>
      <c r="AC24" s="285"/>
      <c r="AD24" s="285"/>
      <c r="AE24" s="285"/>
      <c r="AF24" s="16" t="s">
        <v>73</v>
      </c>
      <c r="AG24" s="285" t="str">
        <f>IF(入力!W9="","",入力!W9)</f>
        <v/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94" t="s">
        <v>47</v>
      </c>
      <c r="AV24" s="285"/>
      <c r="AW24" s="285"/>
      <c r="AX24" s="17" t="s">
        <v>74</v>
      </c>
      <c r="AY24" s="285" t="str">
        <f>IF(入力!AL9="","",入力!AL9)</f>
        <v>090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71" t="s">
        <v>78</v>
      </c>
      <c r="D25" s="295"/>
      <c r="E25" s="295"/>
      <c r="F25" s="295"/>
      <c r="G25" s="319"/>
      <c r="H25" s="346" t="str">
        <f>IF(入力!C10="","",入力!C10&amp;"　"&amp;入力!E10)</f>
        <v>田中　辰憲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5"/>
      <c r="S25" s="295"/>
      <c r="T25" s="290"/>
      <c r="U25" s="291"/>
      <c r="V25" s="292"/>
      <c r="W25" s="301"/>
      <c r="X25" s="301"/>
      <c r="Y25" s="301"/>
      <c r="Z25" s="298" t="str">
        <f>IF(入力!P10="","",入力!P10)</f>
        <v/>
      </c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300"/>
      <c r="AU25" s="295"/>
      <c r="AV25" s="295"/>
      <c r="AW25" s="295"/>
      <c r="AX25" s="296" t="str">
        <f>IF(入力!AK10="","",入力!AK10)</f>
        <v>2444</v>
      </c>
      <c r="AY25" s="295"/>
      <c r="AZ25" s="295"/>
      <c r="BA25" s="295"/>
      <c r="BB25" s="19" t="s">
        <v>76</v>
      </c>
      <c r="BC25" s="295" t="str">
        <f>IF(入力!AP10="","",入力!AP10)</f>
        <v>4678</v>
      </c>
      <c r="BD25" s="295"/>
      <c r="BE25" s="295"/>
      <c r="BF25" s="297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ホシ　ヨウジ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94" t="s">
        <v>45</v>
      </c>
      <c r="S26" s="285"/>
      <c r="T26" s="287">
        <f>IF(入力!AT11="","",入力!AT11)</f>
        <v>47</v>
      </c>
      <c r="U26" s="288"/>
      <c r="V26" s="289"/>
      <c r="W26" s="294" t="s">
        <v>46</v>
      </c>
      <c r="X26" s="294"/>
      <c r="Y26" s="294"/>
      <c r="Z26" s="14" t="s">
        <v>72</v>
      </c>
      <c r="AA26" s="15"/>
      <c r="AB26" s="285" t="str">
        <f>IF(入力!R11="","",入力!R11)</f>
        <v/>
      </c>
      <c r="AC26" s="285"/>
      <c r="AD26" s="285"/>
      <c r="AE26" s="285"/>
      <c r="AF26" s="16" t="s">
        <v>73</v>
      </c>
      <c r="AG26" s="285" t="str">
        <f>IF(入力!W11="","",入力!W11)</f>
        <v/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94" t="s">
        <v>47</v>
      </c>
      <c r="AV26" s="285"/>
      <c r="AW26" s="285"/>
      <c r="AX26" s="17" t="s">
        <v>74</v>
      </c>
      <c r="AY26" s="285" t="str">
        <f>IF(入力!AL11="","",入力!AL11)</f>
        <v>090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71" t="s">
        <v>79</v>
      </c>
      <c r="D27" s="295"/>
      <c r="E27" s="295"/>
      <c r="F27" s="295"/>
      <c r="G27" s="319"/>
      <c r="H27" s="346" t="str">
        <f>IF(入力!C12="","",入力!C12&amp;"　"&amp;入力!E12)</f>
        <v>星　洋二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5"/>
      <c r="S27" s="295"/>
      <c r="T27" s="290"/>
      <c r="U27" s="291"/>
      <c r="V27" s="292"/>
      <c r="W27" s="301"/>
      <c r="X27" s="301"/>
      <c r="Y27" s="301"/>
      <c r="Z27" s="298" t="str">
        <f>IF(入力!P12="","",入力!P12)</f>
        <v/>
      </c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300"/>
      <c r="AU27" s="295"/>
      <c r="AV27" s="295"/>
      <c r="AW27" s="295"/>
      <c r="AX27" s="296" t="str">
        <f>IF(入力!AK12="","",入力!AK12)</f>
        <v>4170</v>
      </c>
      <c r="AY27" s="295"/>
      <c r="AZ27" s="295"/>
      <c r="BA27" s="295"/>
      <c r="BB27" s="19" t="s">
        <v>76</v>
      </c>
      <c r="BC27" s="295" t="str">
        <f>IF(入力!AP12="","",入力!AP12)</f>
        <v>6964</v>
      </c>
      <c r="BD27" s="295"/>
      <c r="BE27" s="295"/>
      <c r="BF27" s="297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タナカ　タツオ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94" t="s">
        <v>45</v>
      </c>
      <c r="S28" s="285"/>
      <c r="T28" s="287">
        <f>IF(入力!AT15="","",入力!AT15)</f>
        <v>65</v>
      </c>
      <c r="U28" s="288"/>
      <c r="V28" s="289"/>
      <c r="W28" s="294" t="s">
        <v>46</v>
      </c>
      <c r="X28" s="294"/>
      <c r="Y28" s="294"/>
      <c r="Z28" s="14" t="s">
        <v>72</v>
      </c>
      <c r="AA28" s="15"/>
      <c r="AB28" s="285" t="str">
        <f>IF(入力!R15="","",入力!R15)</f>
        <v>２７３</v>
      </c>
      <c r="AC28" s="285"/>
      <c r="AD28" s="285"/>
      <c r="AE28" s="285"/>
      <c r="AF28" s="16" t="s">
        <v>73</v>
      </c>
      <c r="AG28" s="285" t="str">
        <f>IF(入力!W15="","",入力!W15)</f>
        <v>００４１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94" t="s">
        <v>47</v>
      </c>
      <c r="AV28" s="285"/>
      <c r="AW28" s="285"/>
      <c r="AX28" s="17" t="s">
        <v>74</v>
      </c>
      <c r="AY28" s="285" t="str">
        <f>IF(入力!AL15="","",入力!AL15)</f>
        <v>047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5" t="str">
        <f>IF(入力!C16="","",入力!C16&amp;"　"&amp;入力!E16)</f>
        <v>田中　辰夫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5"/>
      <c r="S29" s="375"/>
      <c r="T29" s="382"/>
      <c r="U29" s="383"/>
      <c r="V29" s="384"/>
      <c r="W29" s="381"/>
      <c r="X29" s="381"/>
      <c r="Y29" s="381"/>
      <c r="Z29" s="398" t="str">
        <f>IF(入力!P16="","",入力!P16)</f>
        <v>船橋市旭町２－１０－２１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5"/>
      <c r="AV29" s="375"/>
      <c r="AW29" s="375"/>
      <c r="AX29" s="401" t="str">
        <f>IF(入力!AK16="","",入力!AK16)</f>
        <v>438</v>
      </c>
      <c r="AY29" s="375"/>
      <c r="AZ29" s="375"/>
      <c r="BA29" s="375"/>
      <c r="BB29" s="73" t="s">
        <v>76</v>
      </c>
      <c r="BC29" s="375" t="str">
        <f>IF(入力!AP16="","",入力!AP16)</f>
        <v>6356</v>
      </c>
      <c r="BD29" s="375"/>
      <c r="BE29" s="375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>
        <f>IF(入力!B25="","",入力!B25)</f>
        <v>1</v>
      </c>
      <c r="D34" s="417"/>
      <c r="E34" s="418"/>
      <c r="F34" s="403" t="str">
        <f>IF(入力!C26="","",入力!C25&amp;"　"&amp;入力!E25&amp;"
"&amp;入力!C26&amp;"　"&amp;入力!E26)</f>
        <v>カガ　リョウヤ
加賀　遼哉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市川市立柏井小学校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511569833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156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サハラ　マサト
佐原　正翔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船橋市立船橋小学校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510207006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150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カワハラ　トシヤ
川原　淑矢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船橋市立塚田小学校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513137329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143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ヤハギ　タイキ
矢萩　大揮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船橋市立法典東小学校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513146996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144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マスダ　ユウト
増田　悠人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4</v>
      </c>
      <c r="R42" s="391"/>
      <c r="S42" s="392"/>
      <c r="T42" s="409" t="str">
        <f>IF(入力!I33="","",入力!I33)</f>
        <v>船橋市立船橋小学校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515814073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136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ツボイ　マサミ
坪井　将海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船橋市立船橋小学校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515814083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137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キタノ　カズマサ
北野　和政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船橋市立海神小学校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515814091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143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アリミズ　ソウマ
有水　蒼真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3</v>
      </c>
      <c r="R48" s="391"/>
      <c r="S48" s="392"/>
      <c r="T48" s="409" t="str">
        <f>IF(入力!I39="","",入力!I39)</f>
        <v>船橋市立法典東小学校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515468476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134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イマイ　リョウタ
今井　崚太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船橋市立法典小学校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516236880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/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オオサワ　ミキト
大澤　樹人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3</v>
      </c>
      <c r="R52" s="391"/>
      <c r="S52" s="392"/>
      <c r="T52" s="409" t="str">
        <f>IF(入力!I43="","",入力!I43)</f>
        <v>船橋市立法典東小学校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516649265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137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 t="s">
        <v>270</v>
      </c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431605888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10067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田中　辰憲</v>
      </c>
      <c r="D9" s="276"/>
      <c r="E9" s="276"/>
      <c r="F9" s="276"/>
      <c r="G9" s="265">
        <f>IF(入力!G9="","",入力!G9)</f>
        <v>506095960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091c0183799</v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星　洋二</v>
      </c>
      <c r="D11" s="276"/>
      <c r="E11" s="276"/>
      <c r="F11" s="276"/>
      <c r="G11" s="265">
        <f>IF(入力!G11="","",入力!G11)</f>
        <v>510164323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63" t="s">
        <v>6</v>
      </c>
      <c r="B17" s="263"/>
      <c r="C17" s="266" t="str">
        <f>IF(入力!C17="","",入力!C17&amp;"　"&amp;入力!E17)</f>
        <v>船橋市旭町２－１０－２１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047-438-6356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90－5308－9034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加賀　遼哉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市川市立柏井小学校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511569833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佐原　正翔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510207006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川原　淑矢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513137329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矢萩　大揮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船橋市立法典東小学校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513146996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増田　悠人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船橋市立船橋小学校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515814073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坪井　将海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船橋市立船橋小学校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515814083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北野　和政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船橋市立海神小学校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515814091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有水　蒼真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今井　崚太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船橋市立法典小学校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516236880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大澤　樹人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船橋市立法典東小学校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516649265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431605888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10067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田中　辰憲</v>
      </c>
      <c r="D9" s="276"/>
      <c r="E9" s="276"/>
      <c r="F9" s="276"/>
      <c r="G9" s="265">
        <f>IF(入力!G9="","",入力!G9)</f>
        <v>506095960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091c0183799</v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星　洋二</v>
      </c>
      <c r="D11" s="276"/>
      <c r="E11" s="276"/>
      <c r="F11" s="276"/>
      <c r="G11" s="265">
        <f>IF(入力!G11="","",入力!G11)</f>
        <v>510164323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63" t="s">
        <v>6</v>
      </c>
      <c r="B17" s="263"/>
      <c r="C17" s="266" t="str">
        <f>IF(入力!C17="","",入力!C17&amp;"　"&amp;入力!E17)</f>
        <v>船橋市旭町２－１０－２１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047-438-6356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90－5308－9034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加賀　遼哉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市川市立柏井小学校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511569833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佐原　正翔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510207006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川原　淑矢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513137329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矢萩　大揮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船橋市立法典東小学校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513146996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増田　悠人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船橋市立船橋小学校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515814073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坪井　将海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船橋市立船橋小学校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515814083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北野　和政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船橋市立海神小学校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515814091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有水　蒼真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今井　崚太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船橋市立法典小学校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516236880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大澤　樹人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船橋市立法典東小学校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516649265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12</v>
      </c>
      <c r="J5" s="444" t="str">
        <f>IF(入力!A55="","",入力!A55)</f>
        <v>今日まで練習を重ねて来ました。加賀のトス！佐原のスパイク！川原のレシーブ！矢萩のサーブ！増田・坪井・北野のレシーブカバー！有水の元気な声！今井・大澤のサーブ！成長した姿を是非見て下さい！法東のモットー『全員バレー』で勝利を掴み取り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/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10067</v>
      </c>
      <c r="I16" s="33" t="str">
        <f>IF(入力!M7="","",入力!M7)</f>
        <v/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００４１</v>
      </c>
      <c r="T16" s="33" t="str">
        <f>IF(入力!P8="","",入力!P8)</f>
        <v>船橋市旭町２－１０－２１</v>
      </c>
      <c r="U16" s="33" t="str">
        <f>IF(入力!AL7="","",入力!AL7)</f>
        <v>090</v>
      </c>
      <c r="V16" s="33" t="str">
        <f>IF(入力!AK8="","",入力!AK8)</f>
        <v>5308</v>
      </c>
      <c r="W16" s="33" t="str">
        <f>IF(入力!AP8="","",入力!AP8)</f>
        <v>9034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田中</v>
      </c>
      <c r="D17" s="33" t="str">
        <f>IF(入力!E10="","",入力!E10)</f>
        <v>辰憲</v>
      </c>
      <c r="E17" s="33" t="str">
        <f>IF(入力!C9="","",入力!C9)</f>
        <v>タナカ</v>
      </c>
      <c r="F17" s="33" t="str">
        <f>IF(入力!E9="","",入力!E9)</f>
        <v>タツノリ</v>
      </c>
      <c r="G17" s="33">
        <f>IF(入力!G9="","",入力!G9)</f>
        <v>506095960</v>
      </c>
      <c r="H17" s="33" t="str">
        <f>IF(入力!J9="","",入力!J9)</f>
        <v/>
      </c>
      <c r="I17" s="33" t="str">
        <f>IF(入力!M9="","",入力!M9)</f>
        <v>091c0183799</v>
      </c>
      <c r="J17" s="33"/>
      <c r="K17" s="33"/>
      <c r="L17" s="33">
        <f>IF(入力!AT9="","",入力!AT9)</f>
        <v>34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>090</v>
      </c>
      <c r="V17" s="33" t="str">
        <f>IF(入力!AK10="","",入力!AK10)</f>
        <v>2444</v>
      </c>
      <c r="W17" s="33" t="str">
        <f>IF(入力!AP10="","",入力!AP10)</f>
        <v>4678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洋二</v>
      </c>
      <c r="E20" s="33" t="str">
        <f>IF(入力!C11="","",入力!C11)</f>
        <v>ホシ</v>
      </c>
      <c r="F20" s="33" t="str">
        <f>IF(入力!E11="","",入力!E11)</f>
        <v>ヨウジ</v>
      </c>
      <c r="G20" s="33">
        <f>IF(入力!G11="","",入力!G11)</f>
        <v>510164323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>090</v>
      </c>
      <c r="V20" s="33" t="str">
        <f>IF(入力!AK12="","",入力!AK12)</f>
        <v>4170</v>
      </c>
      <c r="W20" s="33" t="str">
        <f>IF(入力!AP12="","",入力!AP12)</f>
        <v>6964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5308</v>
      </c>
      <c r="P22" s="33">
        <f>IF(入力!G21="","",入力!G21)</f>
        <v>9034</v>
      </c>
      <c r="Q22" s="33"/>
      <c r="R22" s="33" t="str">
        <f>IF(入力!R15="","",入力!R15)</f>
        <v>２７３</v>
      </c>
      <c r="S22" s="33" t="str">
        <f>IF(入力!W15="","",入力!W15)</f>
        <v>００４１</v>
      </c>
      <c r="T22" s="33" t="str">
        <f>IF(入力!P16="","",入力!P16)</f>
        <v>船橋市旭町２－１０－２１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加賀</v>
      </c>
      <c r="D24" s="75" t="str">
        <f>VLOOKUP($B$51,$A$53:$F$352,4)</f>
        <v>遼哉</v>
      </c>
      <c r="E24" s="75" t="str">
        <f>VLOOKUP($B$51,$A$53:$F$352,5)</f>
        <v>カガ</v>
      </c>
      <c r="F24" s="75" t="str">
        <f>VLOOKUP($B$51,$A$53:$F$352,6)</f>
        <v>リョウヤ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加賀</v>
      </c>
      <c r="D53" s="33" t="str">
        <f>IF(入力!E26="","",入力!E26)</f>
        <v>遼哉</v>
      </c>
      <c r="E53" s="33" t="str">
        <f>IF(入力!C25="","",入力!C25)</f>
        <v>カガ</v>
      </c>
      <c r="F53" s="33" t="str">
        <f>IF(入力!E25="","",入力!E25)</f>
        <v>リョウヤ</v>
      </c>
      <c r="G53" s="33">
        <f>IF(入力!M25="","",入力!M25)</f>
        <v>511569833</v>
      </c>
      <c r="H53" s="33" t="str">
        <f>IF(入力!I25="","",入力!I25)</f>
        <v>市川市立柏井小学校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佐原</v>
      </c>
      <c r="D54" s="33" t="str">
        <f>IF(入力!E28="","",入力!E28)</f>
        <v>正翔</v>
      </c>
      <c r="E54" s="33" t="str">
        <f>IF(入力!C27="","",入力!C27)</f>
        <v>サハラ</v>
      </c>
      <c r="F54" s="33" t="str">
        <f>IF(入力!E27="","",入力!E27)</f>
        <v>マサト</v>
      </c>
      <c r="G54" s="33">
        <f>IF(入力!M27="","",入力!M27)</f>
        <v>510207006</v>
      </c>
      <c r="H54" s="33" t="str">
        <f>IF(入力!I27="","",入力!I27)</f>
        <v>船橋市立船橋小学校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川原</v>
      </c>
      <c r="D55" s="33" t="str">
        <f>IF(入力!E30="","",入力!E30)</f>
        <v>淑矢</v>
      </c>
      <c r="E55" s="33" t="str">
        <f>IF(入力!C29="","",入力!C29)</f>
        <v>カワハラ</v>
      </c>
      <c r="F55" s="33" t="str">
        <f>IF(入力!E29="","",入力!E29)</f>
        <v>トシヤ</v>
      </c>
      <c r="G55" s="33">
        <f>IF(入力!M29="","",入力!M29)</f>
        <v>513137329</v>
      </c>
      <c r="H55" s="33" t="str">
        <f>IF(入力!I29="","",入力!I29)</f>
        <v>船橋市立塚田小学校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矢萩</v>
      </c>
      <c r="D56" s="33" t="str">
        <f>IF(入力!E32="","",入力!E32)</f>
        <v>大揮</v>
      </c>
      <c r="E56" s="33" t="str">
        <f>IF(入力!C31="","",入力!C31)</f>
        <v>ヤハギ</v>
      </c>
      <c r="F56" s="33" t="str">
        <f>IF(入力!E31="","",入力!E31)</f>
        <v>タイキ</v>
      </c>
      <c r="G56" s="33">
        <f>IF(入力!M31="","",入力!M31)</f>
        <v>513146996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増田</v>
      </c>
      <c r="D57" s="33" t="str">
        <f>IF(入力!E34="","",入力!E34)</f>
        <v>悠人</v>
      </c>
      <c r="E57" s="33" t="str">
        <f>IF(入力!C33="","",入力!C33)</f>
        <v>マスダ</v>
      </c>
      <c r="F57" s="33" t="str">
        <f>IF(入力!E33="","",入力!E33)</f>
        <v>ユウト</v>
      </c>
      <c r="G57" s="33">
        <f>IF(入力!M33="","",入力!M33)</f>
        <v>515814073</v>
      </c>
      <c r="H57" s="33" t="str">
        <f>IF(入力!I33="","",入力!I33)</f>
        <v>船橋市立船橋小学校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坪井</v>
      </c>
      <c r="D58" s="33" t="str">
        <f>IF(入力!E36="","",入力!E36)</f>
        <v>将海</v>
      </c>
      <c r="E58" s="33" t="str">
        <f>IF(入力!C35="","",入力!C35)</f>
        <v>ツボイ</v>
      </c>
      <c r="F58" s="33" t="str">
        <f>IF(入力!E35="","",入力!E35)</f>
        <v>マサミ</v>
      </c>
      <c r="G58" s="33">
        <f>IF(入力!M35="","",入力!M35)</f>
        <v>515814083</v>
      </c>
      <c r="H58" s="33" t="str">
        <f>IF(入力!I35="","",入力!I35)</f>
        <v>船橋市立船橋小学校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北野</v>
      </c>
      <c r="D59" s="33" t="str">
        <f>IF(入力!E38="","",入力!E38)</f>
        <v>和政</v>
      </c>
      <c r="E59" s="33" t="str">
        <f>IF(入力!C37="","",入力!C37)</f>
        <v>キタノ</v>
      </c>
      <c r="F59" s="33" t="str">
        <f>IF(入力!E37="","",入力!E37)</f>
        <v>カズマサ</v>
      </c>
      <c r="G59" s="33">
        <f>IF(入力!M37="","",入力!M37)</f>
        <v>515814091</v>
      </c>
      <c r="H59" s="33" t="str">
        <f>IF(入力!I37="","",入力!I37)</f>
        <v>船橋市立海神小学校</v>
      </c>
      <c r="I59" s="33">
        <f>IF(入力!G37="","",入力!G37)</f>
        <v>4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有水</v>
      </c>
      <c r="D60" s="33" t="str">
        <f>IF(入力!E40="","",入力!E40)</f>
        <v>蒼真</v>
      </c>
      <c r="E60" s="33" t="str">
        <f>IF(入力!C39="","",入力!C39)</f>
        <v>アリミズ</v>
      </c>
      <c r="F60" s="33" t="str">
        <f>IF(入力!E39="","",入力!E39)</f>
        <v>ソウマ</v>
      </c>
      <c r="G60" s="33">
        <f>IF(入力!M39="","",入力!M39)</f>
        <v>515468476</v>
      </c>
      <c r="H60" s="33" t="str">
        <f>IF(入力!I39="","",入力!I39)</f>
        <v>船橋市立法典東小学校</v>
      </c>
      <c r="I60" s="33">
        <f>IF(入力!G39="","",入力!G39)</f>
        <v>3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今井</v>
      </c>
      <c r="D61" s="33" t="str">
        <f>IF(入力!E42="","",入力!E42)</f>
        <v>崚太</v>
      </c>
      <c r="E61" s="33" t="str">
        <f>IF(入力!C41="","",入力!C41)</f>
        <v>イマイ</v>
      </c>
      <c r="F61" s="33" t="str">
        <f>IF(入力!E41="","",入力!E41)</f>
        <v>リョウタ</v>
      </c>
      <c r="G61" s="33">
        <f>IF(入力!M41="","",入力!M41)</f>
        <v>516236880</v>
      </c>
      <c r="H61" s="33" t="str">
        <f>IF(入力!I41="","",入力!I41)</f>
        <v>船橋市立法典小学校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大澤</v>
      </c>
      <c r="D62" s="33" t="str">
        <f>IF(入力!E44="","",入力!E44)</f>
        <v>樹人</v>
      </c>
      <c r="E62" s="33" t="str">
        <f>IF(入力!C43="","",入力!C43)</f>
        <v>オオサワ</v>
      </c>
      <c r="F62" s="33" t="str">
        <f>IF(入力!E43="","",入力!E43)</f>
        <v>ミキト</v>
      </c>
      <c r="G62" s="33">
        <f>IF(入力!M43="","",入力!M43)</f>
        <v>516649265</v>
      </c>
      <c r="H62" s="33" t="str">
        <f>IF(入力!I43="","",入力!I43)</f>
        <v>船橋市立法典東小学校</v>
      </c>
      <c r="I62" s="33">
        <f>IF(入力!G43="","",入力!G43)</f>
        <v>3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makiko sahara</cp:lastModifiedBy>
  <cp:lastPrinted>2017-06-09T15:41:26Z</cp:lastPrinted>
  <dcterms:created xsi:type="dcterms:W3CDTF">2014-04-05T09:56:00Z</dcterms:created>
  <dcterms:modified xsi:type="dcterms:W3CDTF">2017-09-26T13:23:34Z</dcterms:modified>
</cp:coreProperties>
</file>