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法典東　H30\大会　関係\県小連\関東大会\男子\"/>
    </mc:Choice>
  </mc:AlternateContent>
  <workbookProtection lockStructure="1"/>
  <bookViews>
    <workbookView xWindow="0" yWindow="0" windowWidth="17100" windowHeight="769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<sst xmlns="http://schemas.openxmlformats.org/spreadsheetml/2006/main" count="432" uniqueCount="291">
  <si>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</si>
  <si>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</si>
  <si>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</si>
  <si>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</si>
  <si>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</si>
  <si>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</si>
  <si>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</si>
  <si>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</si>
  <si>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</si>
  <si>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</si>
  <si>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</si>
  <si>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</si>
  <si>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</si>
  <si>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</si>
  <si>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</si>
  <si>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</si>
  <si>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</si>
  <si>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</si>
  <si>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</si>
  <si>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</si>
  <si>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</si>
  <si>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</si>
  <si>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</si>
  <si>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</si>
  <si>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</si>
  <si>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</si>
  <si>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</si>
  <si>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</si>
  <si>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</si>
  <si>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</si>
  <si>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</si>
  <si>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</si>
  <si>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</si>
  <si>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</si>
  <si>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</si>
  <si>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</si>
  <si>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</si>
  <si>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</si>
  <si>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</si>
  <si>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</si>
  <si>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</si>
  <si>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</si>
  <si>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</si>
  <si>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</si>
  <si>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</si>
  <si>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</si>
  <si>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</si>
  <si>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</si>
  <si>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</si>
  <si>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</si>
  <si>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</si>
  <si>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</si>
  <si>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</si>
  <si>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</si>
  <si>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</si>
  <si>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</si>
  <si>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</si>
  <si>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</si>
  <si>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</si>
  <si>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</si>
  <si>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</si>
  <si>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</si>
  <si>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</si>
  <si>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</si>
  <si>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</si>
  <si>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</si>
  <si>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</si>
  <si>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</si>
  <si>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</si>
  <si>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</si>
  <si>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</si>
  <si>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</si>
  <si>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</si>
  <si>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</si>
  <si>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</si>
  <si>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</si>
  <si>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</si>
  <si>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</si>
  <si>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</si>
  <si>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</si>
  <si>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</si>
  <si>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</si>
  <si>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</si>
  <si>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</si>
  <si>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</si>
  <si>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</si>
  <si>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</si>
  <si>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</si>
  <si>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</si>
  <si>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</si>
  <si>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</si>
  <si>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</si>
  <si>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</si>
  <si>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</si>
  <si>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</si>
  <si>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</si>
  <si>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</si>
  <si>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</si>
  <si>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</si>
  <si>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</si>
  <si>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</si>
  <si>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</si>
  <si>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</si>
  <si>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</si>
  <si>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</si>
  <si>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</si>
  <si>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</si>
  <si>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</si>
  <si>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</si>
  <si>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</si>
  <si>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</si>
  <si>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</si>
  <si>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</si>
  <si>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</si>
  <si>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</si>
  <si>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</si>
  <si>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</si>
  <si>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</si>
  <si>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</si>
  <si>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</si>
  <si>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</si>
  <si>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</si>
  <si>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</si>
  <si>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</si>
  <si>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</si>
  <si>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</si>
  <si>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</si>
  <si>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</si>
  <si>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</si>
  <si>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</si>
  <si>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</si>
  <si>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</si>
  <si>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</si>
  <si>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</si>
  <si>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</si>
  <si>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</si>
  <si>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</si>
  <si>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</si>
  <si>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</si>
  <si>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</si>
  <si>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</si>
  <si>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</si>
  <si>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</si>
  <si>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</si>
  <si>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</si>
  <si>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</si>
  <si>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</si>
  <si>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</si>
  <si>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</si>
  <si>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</si>
  <si>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</si>
  <si>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</si>
  <si>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</si>
  <si>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</si>
  <si>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</si>
  <si>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</si>
  <si>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</si>
  <si>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</si>
  <si>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</si>
  <si>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</si>
  <si>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</si>
  <si>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</si>
  <si>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</si>
  <si>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</si>
  <si>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</si>
  <si>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</si>
  <si>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</si>
  <si>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</si>
  <si>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</si>
  <si>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</si>
  <si>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</si>
  <si>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</si>
  <si>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</si>
  <si>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</si>
  <si>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</si>
  <si>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</si>
  <si>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</si>
  <si>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</si>
  <si>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</si>
  <si>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</si>
  <si>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</si>
  <si>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</si>
  <si>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</si>
  <si>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</si>
  <si>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</si>
  <si>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</si>
  <si>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</si>
  <si>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</si>
  <si>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</si>
  <si>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</si>
  <si>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</si>
  <si>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</si>
  <si>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</si>
  <si>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</si>
  <si>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</si>
  <si>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</si>
  <si>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</si>
  <si>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</si>
  <si>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</si>
  <si>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</si>
  <si>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ホウデンヒガシスポーツクラブ</t>
    <phoneticPr fontId="2"/>
  </si>
  <si>
    <t>法典東スポーツクラブ</t>
    <rPh sb="0" eb="2">
      <t>ホウテン</t>
    </rPh>
    <rPh sb="2" eb="3">
      <t>ヒガシ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</si>
  <si>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</si>
  <si>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</si>
  <si>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</si>
  <si>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</si>
  <si>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ホシ</t>
    <phoneticPr fontId="2"/>
  </si>
  <si>
    <t>ヨウジ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</si>
  <si>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</si>
  <si>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</si>
  <si>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タツノリ</t>
    <phoneticPr fontId="2"/>
  </si>
  <si>
    <t>辰憲</t>
    <rPh sb="0" eb="1">
      <t>タツ</t>
    </rPh>
    <rPh sb="1" eb="2">
      <t>ノリ</t>
    </rPh>
    <phoneticPr fontId="2"/>
  </si>
  <si>
    <t>タツオ</t>
    <phoneticPr fontId="2"/>
  </si>
  <si>
    <r>
      <t>091</t>
    </r>
    <r>
      <rPr>
        <sz val="12"/>
        <color indexed="8"/>
        <rFont val="ＭＳ Ｐゴシック"/>
        <family val="3"/>
        <charset val="128"/>
      </rPr>
      <t>Ａ</t>
    </r>
    <r>
      <rPr>
        <sz val="12"/>
        <color indexed="8"/>
        <rFont val="Calibri"/>
        <family val="2"/>
      </rPr>
      <t>004193</t>
    </r>
    <phoneticPr fontId="2"/>
  </si>
  <si>
    <r>
      <t>091</t>
    </r>
    <r>
      <rPr>
        <sz val="12"/>
        <color indexed="8"/>
        <rFont val="ＭＳ Ｐゴシック"/>
        <family val="3"/>
        <charset val="128"/>
      </rPr>
      <t>Ｃ</t>
    </r>
    <r>
      <rPr>
        <sz val="12"/>
        <color indexed="8"/>
        <rFont val="Calibri"/>
        <family val="2"/>
      </rPr>
      <t>018379</t>
    </r>
    <phoneticPr fontId="2"/>
  </si>
  <si>
    <t>273</t>
    <phoneticPr fontId="2"/>
  </si>
  <si>
    <t>0041</t>
    <phoneticPr fontId="2"/>
  </si>
  <si>
    <t>船橋市旭町2-10-21</t>
    <rPh sb="0" eb="3">
      <t>フナバシシ</t>
    </rPh>
    <rPh sb="3" eb="4">
      <t>アサヒ</t>
    </rPh>
    <rPh sb="4" eb="5">
      <t>チョウ</t>
    </rPh>
    <phoneticPr fontId="2"/>
  </si>
  <si>
    <t>047</t>
    <phoneticPr fontId="2"/>
  </si>
  <si>
    <t>438</t>
    <phoneticPr fontId="2"/>
  </si>
  <si>
    <t>5356</t>
    <phoneticPr fontId="2"/>
  </si>
  <si>
    <t>船橋市高野台4-8-31</t>
    <rPh sb="0" eb="3">
      <t>フナバシシ</t>
    </rPh>
    <rPh sb="3" eb="6">
      <t>コウヤダイ</t>
    </rPh>
    <phoneticPr fontId="2"/>
  </si>
  <si>
    <t>273</t>
    <phoneticPr fontId="2"/>
  </si>
  <si>
    <t>0041</t>
    <phoneticPr fontId="2"/>
  </si>
  <si>
    <t>047</t>
    <phoneticPr fontId="2"/>
  </si>
  <si>
    <t>0041</t>
    <phoneticPr fontId="2"/>
  </si>
  <si>
    <t>047</t>
    <phoneticPr fontId="2"/>
  </si>
  <si>
    <t>438</t>
    <phoneticPr fontId="2"/>
  </si>
  <si>
    <t>5356</t>
    <phoneticPr fontId="2"/>
  </si>
  <si>
    <t>①</t>
    <phoneticPr fontId="2"/>
  </si>
  <si>
    <t>カワハラ</t>
    <phoneticPr fontId="2"/>
  </si>
  <si>
    <t>トシヤ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</si>
  <si>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</si>
  <si>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ヤハギ</t>
    <phoneticPr fontId="2"/>
  </si>
  <si>
    <t>タイキ</t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</si>
  <si>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</si>
  <si>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川原</t>
    <rPh sb="0" eb="2">
      <t>カワハラ</t>
    </rPh>
    <phoneticPr fontId="2"/>
  </si>
  <si>
    <t>矢萩</t>
    <rPh sb="0" eb="2">
      <t>ヤハギ</t>
    </rPh>
    <phoneticPr fontId="2"/>
  </si>
  <si>
    <t>大揮</t>
    <rPh sb="0" eb="2">
      <t>タイキ</t>
    </rPh>
    <phoneticPr fontId="2"/>
  </si>
  <si>
    <t>タベ</t>
    <phoneticPr fontId="2"/>
  </si>
  <si>
    <t>ヒカル</t>
    <phoneticPr fontId="2"/>
  </si>
  <si>
    <t>田部</t>
    <rPh sb="0" eb="2">
      <t>タベ</t>
    </rPh>
    <phoneticPr fontId="2"/>
  </si>
  <si>
    <t>光</t>
    <rPh sb="0" eb="1">
      <t>ヒカ</t>
    </rPh>
    <phoneticPr fontId="2"/>
  </si>
  <si>
    <t>マスダ</t>
    <phoneticPr fontId="2"/>
  </si>
  <si>
    <t>ユウト</t>
    <phoneticPr fontId="2"/>
  </si>
  <si>
    <t>増田</t>
    <rPh sb="0" eb="2">
      <t>マスダ</t>
    </rPh>
    <phoneticPr fontId="2"/>
  </si>
  <si>
    <t>悠人</t>
    <rPh sb="0" eb="1">
      <t>ユウ</t>
    </rPh>
    <rPh sb="1" eb="2">
      <t>ヒト</t>
    </rPh>
    <phoneticPr fontId="2"/>
  </si>
  <si>
    <t>ツボイ</t>
    <phoneticPr fontId="2"/>
  </si>
  <si>
    <t>マサミ</t>
    <phoneticPr fontId="2"/>
  </si>
  <si>
    <t>坪井</t>
    <rPh sb="0" eb="2">
      <t>ツボイ</t>
    </rPh>
    <phoneticPr fontId="2"/>
  </si>
  <si>
    <t>将海</t>
    <rPh sb="0" eb="2">
      <t>マサウミ</t>
    </rPh>
    <phoneticPr fontId="2"/>
  </si>
  <si>
    <t>キタノ</t>
    <phoneticPr fontId="2"/>
  </si>
  <si>
    <t>カズマサ</t>
    <phoneticPr fontId="2"/>
  </si>
  <si>
    <t>北野</t>
    <rPh sb="0" eb="2">
      <t>キタノ</t>
    </rPh>
    <phoneticPr fontId="2"/>
  </si>
  <si>
    <t>和政</t>
    <rPh sb="0" eb="2">
      <t>カズマサ</t>
    </rPh>
    <phoneticPr fontId="2"/>
  </si>
  <si>
    <t>イマイ</t>
    <phoneticPr fontId="2"/>
  </si>
  <si>
    <t>リョウタ</t>
    <phoneticPr fontId="2"/>
  </si>
  <si>
    <t>今井</t>
    <rPh sb="0" eb="2">
      <t>イマイ</t>
    </rPh>
    <phoneticPr fontId="2"/>
  </si>
  <si>
    <t>崚太</t>
    <rPh sb="0" eb="2">
      <t>リョウタ</t>
    </rPh>
    <phoneticPr fontId="2"/>
  </si>
  <si>
    <t>マルヤマ</t>
    <phoneticPr fontId="2"/>
  </si>
  <si>
    <t>ソラ</t>
    <phoneticPr fontId="2"/>
  </si>
  <si>
    <t>丸山</t>
    <rPh sb="0" eb="2">
      <t>マルヤマ</t>
    </rPh>
    <phoneticPr fontId="2"/>
  </si>
  <si>
    <t>大空</t>
    <rPh sb="0" eb="2">
      <t>オオゾラ</t>
    </rPh>
    <phoneticPr fontId="2"/>
  </si>
  <si>
    <t>マルヤマ</t>
    <phoneticPr fontId="2"/>
  </si>
  <si>
    <t>ショウ</t>
    <phoneticPr fontId="2"/>
  </si>
  <si>
    <t>翔</t>
    <rPh sb="0" eb="1">
      <t>カケル</t>
    </rPh>
    <phoneticPr fontId="2"/>
  </si>
  <si>
    <t>タムラ</t>
    <phoneticPr fontId="2"/>
  </si>
  <si>
    <t>カイ</t>
    <phoneticPr fontId="2"/>
  </si>
  <si>
    <t>海</t>
    <rPh sb="0" eb="1">
      <t>ウミ</t>
    </rPh>
    <phoneticPr fontId="2"/>
  </si>
  <si>
    <t>田村</t>
    <rPh sb="0" eb="2">
      <t>タムラ</t>
    </rPh>
    <phoneticPr fontId="2"/>
  </si>
  <si>
    <t>アリミズ</t>
    <phoneticPr fontId="2"/>
  </si>
  <si>
    <t>ソウマ</t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</si>
  <si>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</si>
  <si>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</si>
  <si>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オオサワ</t>
    <phoneticPr fontId="2"/>
  </si>
  <si>
    <t>ミキト</t>
    <phoneticPr fontId="2"/>
  </si>
  <si>
    <t>大澤</t>
    <rPh sb="0" eb="2">
      <t>オオサワ</t>
    </rPh>
    <phoneticPr fontId="2"/>
  </si>
  <si>
    <t>樹人</t>
    <rPh sb="0" eb="1">
      <t>ジュ</t>
    </rPh>
    <rPh sb="1" eb="2">
      <t>ヒト</t>
    </rPh>
    <phoneticPr fontId="2"/>
  </si>
  <si>
    <t>シュンヤ</t>
    <phoneticPr fontId="2"/>
  </si>
  <si>
    <t>隼矢</t>
    <rPh sb="0" eb="2">
      <t>シュンヤ</t>
    </rPh>
    <phoneticPr fontId="2"/>
  </si>
  <si>
    <t>ミツマサ</t>
    <phoneticPr fontId="2"/>
  </si>
  <si>
    <t>光政</t>
    <rPh sb="0" eb="2">
      <t>ミツマサ</t>
    </rPh>
    <phoneticPr fontId="2"/>
  </si>
  <si>
    <t>鎌ケ谷市立南部小学校</t>
    <rPh sb="0" eb="5">
      <t>カマガヤシリツ</t>
    </rPh>
    <rPh sb="5" eb="7">
      <t>ナンブ</t>
    </rPh>
    <rPh sb="7" eb="8">
      <t>ショウ</t>
    </rPh>
    <rPh sb="8" eb="10">
      <t>ガッコウ</t>
    </rPh>
    <phoneticPr fontId="2"/>
  </si>
  <si>
    <t>船橋市立船橋小学校</t>
    <rPh sb="0" eb="9">
      <t>フナバシシリツフナバシショウガッコウ</t>
    </rPh>
    <phoneticPr fontId="2"/>
  </si>
  <si>
    <t>船橋市立船橋小学校</t>
    <rPh sb="0" eb="4">
      <t>フナバシシリツ</t>
    </rPh>
    <rPh sb="4" eb="6">
      <t>フナバシ</t>
    </rPh>
    <rPh sb="6" eb="9">
      <t>ショウガッコウ</t>
    </rPh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</si>
  <si>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</si>
  <si>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</si>
  <si>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船橋市立塚田小学校</t>
    <rPh sb="0" eb="9">
      <t>フナバシシリツツカダショウガッコウ</t>
    </rPh>
    <phoneticPr fontId="2"/>
  </si>
  <si>
    <t>船橋市立法典小学校</t>
    <rPh sb="0" eb="9">
      <t>フナバシシリツホウテンショウガッコウ</t>
    </rPh>
    <phoneticPr fontId="2"/>
  </si>
  <si>
    <t>関東大会出場を目標にエース川原を中心にサーブの矢萩、レシーブの田部、５年の増田、坪井、北野、今井がコートを走り回る活躍で法典東のモットー「全員バレー」で１戦１戦を全力で頑張ります。</t>
    <rPh sb="0" eb="2">
      <t>カントウ</t>
    </rPh>
    <rPh sb="2" eb="4">
      <t>タイカイ</t>
    </rPh>
    <rPh sb="4" eb="6">
      <t>シュツジョウ</t>
    </rPh>
    <rPh sb="7" eb="9">
      <t>モクヒョウ</t>
    </rPh>
    <rPh sb="13" eb="15">
      <t>カワハラ</t>
    </rPh>
    <rPh sb="16" eb="18">
      <t>チュウシン</t>
    </rPh>
    <rPh sb="23" eb="25">
      <t>ヤハギ</t>
    </rPh>
    <rPh sb="31" eb="33">
      <t>タベ</t>
    </rPh>
    <rPh sb="35" eb="36">
      <t>ネン</t>
    </rPh>
    <rPh sb="37" eb="39">
      <t>マスダ</t>
    </rPh>
    <rPh sb="40" eb="42">
      <t>ツボイ</t>
    </rPh>
    <rPh sb="43" eb="45">
      <t>キタノ</t>
    </rPh>
    <rPh sb="46" eb="48">
      <t>イマイ</t>
    </rPh>
    <rPh sb="53" eb="54">
      <t>ハシ</t>
    </rPh>
    <rPh sb="55" eb="56">
      <t>マワ</t>
    </rPh>
    <rPh sb="57" eb="59">
      <t>カツヤク</t>
    </rPh>
    <rPh sb="60" eb="62">
      <t>ホウテン</t>
    </rPh>
    <rPh sb="62" eb="63">
      <t>ヒガシ</t>
    </rPh>
    <rPh sb="69" eb="71">
      <t>ゼンイン</t>
    </rPh>
    <rPh sb="77" eb="78">
      <t>セン</t>
    </rPh>
    <rPh sb="79" eb="80">
      <t>セン</t>
    </rPh>
    <rPh sb="81" eb="83">
      <t>ゼンリョク</t>
    </rPh>
    <rPh sb="84" eb="86">
      <t>ガンバ</t>
    </rPh>
    <phoneticPr fontId="2"/>
  </si>
  <si>
    <t>淑矢</t>
    <rPh sb="0" eb="1">
      <t>シュク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</si>
</sst>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0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200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201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2" t="s">
        <v>179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431605888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12004</v>
      </c>
      <c r="K5" s="145"/>
      <c r="L5" s="145"/>
      <c r="M5" s="145"/>
      <c r="N5" s="145"/>
      <c r="O5" s="145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204</v>
      </c>
      <c r="D7" s="110"/>
      <c r="E7" s="135" t="s">
        <v>205</v>
      </c>
      <c r="F7" s="111"/>
      <c r="G7" s="92">
        <v>506095633</v>
      </c>
      <c r="H7" s="92"/>
      <c r="I7" s="92"/>
      <c r="J7" s="92">
        <v>1066</v>
      </c>
      <c r="K7" s="92"/>
      <c r="L7" s="92"/>
      <c r="M7" s="92" t="s">
        <v>213</v>
      </c>
      <c r="N7" s="92"/>
      <c r="O7" s="92"/>
      <c r="P7" s="89" t="s">
        <v>72</v>
      </c>
      <c r="Q7" s="90"/>
      <c r="R7" s="108" t="s">
        <v>215</v>
      </c>
      <c r="S7" s="108"/>
      <c r="T7" s="108"/>
      <c r="U7" s="108"/>
      <c r="V7" s="50" t="s">
        <v>73</v>
      </c>
      <c r="W7" s="107" t="s">
        <v>216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218</v>
      </c>
      <c r="AM7" s="146"/>
      <c r="AN7" s="146"/>
      <c r="AO7" s="146"/>
      <c r="AP7" s="146"/>
      <c r="AQ7" s="146"/>
      <c r="AR7" s="146"/>
      <c r="AS7" s="59" t="s">
        <v>75</v>
      </c>
      <c r="AT7" s="261">
        <v>67</v>
      </c>
    </row>
    <row r="8" spans="1:51" ht="18" customHeight="1">
      <c r="A8" s="99"/>
      <c r="B8" s="100"/>
      <c r="C8" s="137" t="s">
        <v>202</v>
      </c>
      <c r="D8" s="138"/>
      <c r="E8" s="139" t="s">
        <v>203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219</v>
      </c>
      <c r="AL8" s="150"/>
      <c r="AM8" s="150"/>
      <c r="AN8" s="150"/>
      <c r="AO8" s="60" t="s">
        <v>76</v>
      </c>
      <c r="AP8" s="150" t="s">
        <v>220</v>
      </c>
      <c r="AQ8" s="150"/>
      <c r="AR8" s="150"/>
      <c r="AS8" s="151"/>
      <c r="AT8" s="261"/>
    </row>
    <row r="9" spans="1:51" ht="14.45" customHeight="1">
      <c r="A9" s="99" t="s">
        <v>150</v>
      </c>
      <c r="B9" s="100"/>
      <c r="C9" s="134" t="s">
        <v>206</v>
      </c>
      <c r="D9" s="110"/>
      <c r="E9" s="135" t="s">
        <v>207</v>
      </c>
      <c r="F9" s="111"/>
      <c r="G9" s="92">
        <v>510164323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/>
      <c r="AM9" s="146"/>
      <c r="AN9" s="146"/>
      <c r="AO9" s="146"/>
      <c r="AP9" s="146"/>
      <c r="AQ9" s="146"/>
      <c r="AR9" s="146"/>
      <c r="AS9" s="59" t="s">
        <v>194</v>
      </c>
      <c r="AT9" s="262">
        <v>48</v>
      </c>
    </row>
    <row r="10" spans="1:51" ht="18" customHeight="1">
      <c r="A10" s="99"/>
      <c r="B10" s="100"/>
      <c r="C10" s="137" t="s">
        <v>208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221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/>
      <c r="AL10" s="150"/>
      <c r="AM10" s="150"/>
      <c r="AN10" s="150"/>
      <c r="AO10" s="60" t="s">
        <v>195</v>
      </c>
      <c r="AP10" s="150"/>
      <c r="AQ10" s="150"/>
      <c r="AR10" s="150"/>
      <c r="AS10" s="151"/>
      <c r="AT10" s="262"/>
    </row>
    <row r="11" spans="1:51" ht="14.45" customHeight="1">
      <c r="A11" s="99" t="s">
        <v>151</v>
      </c>
      <c r="B11" s="100"/>
      <c r="C11" s="134" t="s">
        <v>204</v>
      </c>
      <c r="D11" s="110"/>
      <c r="E11" s="135" t="s">
        <v>210</v>
      </c>
      <c r="F11" s="111"/>
      <c r="G11" s="92">
        <v>506095960</v>
      </c>
      <c r="H11" s="92"/>
      <c r="I11" s="92"/>
      <c r="J11" s="92"/>
      <c r="K11" s="92"/>
      <c r="L11" s="92"/>
      <c r="M11" s="92" t="s">
        <v>214</v>
      </c>
      <c r="N11" s="92"/>
      <c r="O11" s="92"/>
      <c r="P11" s="89" t="s">
        <v>72</v>
      </c>
      <c r="Q11" s="90"/>
      <c r="R11" s="108" t="s">
        <v>222</v>
      </c>
      <c r="S11" s="108"/>
      <c r="T11" s="108"/>
      <c r="U11" s="108"/>
      <c r="V11" s="50" t="s">
        <v>73</v>
      </c>
      <c r="W11" s="107" t="s">
        <v>223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224</v>
      </c>
      <c r="AM11" s="146"/>
      <c r="AN11" s="146"/>
      <c r="AO11" s="146"/>
      <c r="AP11" s="146"/>
      <c r="AQ11" s="146"/>
      <c r="AR11" s="146"/>
      <c r="AS11" s="59" t="s">
        <v>194</v>
      </c>
      <c r="AT11" s="262">
        <v>34</v>
      </c>
    </row>
    <row r="12" spans="1:51" ht="18" customHeight="1">
      <c r="A12" s="99"/>
      <c r="B12" s="100"/>
      <c r="C12" s="137" t="s">
        <v>202</v>
      </c>
      <c r="D12" s="138"/>
      <c r="E12" s="139" t="s">
        <v>211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217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219</v>
      </c>
      <c r="AL12" s="150"/>
      <c r="AM12" s="150"/>
      <c r="AN12" s="150"/>
      <c r="AO12" s="60" t="s">
        <v>195</v>
      </c>
      <c r="AP12" s="150" t="s">
        <v>220</v>
      </c>
      <c r="AQ12" s="150"/>
      <c r="AR12" s="150"/>
      <c r="AS12" s="151"/>
      <c r="AT12" s="262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3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3"/>
    </row>
    <row r="15" spans="1:51" ht="15" customHeight="1">
      <c r="A15" s="144" t="s">
        <v>166</v>
      </c>
      <c r="B15" s="100"/>
      <c r="C15" s="134" t="s">
        <v>204</v>
      </c>
      <c r="D15" s="110"/>
      <c r="E15" s="135" t="s">
        <v>212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222</v>
      </c>
      <c r="S15" s="108"/>
      <c r="T15" s="108"/>
      <c r="U15" s="108"/>
      <c r="V15" s="49" t="s">
        <v>73</v>
      </c>
      <c r="W15" s="107" t="s">
        <v>225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226</v>
      </c>
      <c r="AM15" s="146"/>
      <c r="AN15" s="146"/>
      <c r="AO15" s="146"/>
      <c r="AP15" s="146"/>
      <c r="AQ15" s="146"/>
      <c r="AR15" s="146"/>
      <c r="AS15" s="59" t="s">
        <v>194</v>
      </c>
      <c r="AT15" s="262"/>
    </row>
    <row r="16" spans="1:51" ht="18" customHeight="1">
      <c r="A16" s="99"/>
      <c r="B16" s="100"/>
      <c r="C16" s="137" t="s">
        <v>202</v>
      </c>
      <c r="D16" s="138"/>
      <c r="E16" s="139" t="s">
        <v>203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227</v>
      </c>
      <c r="AL16" s="150"/>
      <c r="AM16" s="150"/>
      <c r="AN16" s="150"/>
      <c r="AO16" s="60" t="s">
        <v>195</v>
      </c>
      <c r="AP16" s="150" t="s">
        <v>228</v>
      </c>
      <c r="AQ16" s="150"/>
      <c r="AR16" s="150"/>
      <c r="AS16" s="151"/>
      <c r="AT16" s="262"/>
    </row>
    <row r="17" spans="1:46">
      <c r="A17" s="99" t="s">
        <v>6</v>
      </c>
      <c r="B17" s="100"/>
      <c r="C17" s="157" t="str">
        <f>IF(P16="","",P16)</f>
        <v>船橋市旭町2-10-21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047-438-5356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229</v>
      </c>
      <c r="C25" s="134" t="s">
        <v>230</v>
      </c>
      <c r="D25" s="110"/>
      <c r="E25" s="135" t="s">
        <v>231</v>
      </c>
      <c r="F25" s="111"/>
      <c r="G25" s="121">
        <v>6</v>
      </c>
      <c r="H25" s="117"/>
      <c r="I25" s="115" t="s">
        <v>232</v>
      </c>
      <c r="J25" s="116"/>
      <c r="K25" s="116"/>
      <c r="L25" s="117"/>
      <c r="M25" s="121">
        <v>513137329</v>
      </c>
      <c r="N25" s="116"/>
      <c r="O25" s="117"/>
      <c r="P25" s="121">
        <v>153</v>
      </c>
      <c r="Q25" s="116"/>
      <c r="R25" s="116"/>
      <c r="S25" s="116"/>
      <c r="T25" s="122"/>
      <c r="U25" s="1"/>
      <c r="V25" s="1"/>
      <c r="W25" s="1"/>
      <c r="X25" s="1"/>
      <c r="Y25" s="124">
        <v>13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236</v>
      </c>
      <c r="D26" s="138"/>
      <c r="E26" s="139" t="s">
        <v>290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233</v>
      </c>
      <c r="D27" s="110"/>
      <c r="E27" s="135" t="s">
        <v>234</v>
      </c>
      <c r="F27" s="111"/>
      <c r="G27" s="121">
        <v>6</v>
      </c>
      <c r="H27" s="117"/>
      <c r="I27" s="115" t="s">
        <v>235</v>
      </c>
      <c r="J27" s="116"/>
      <c r="K27" s="116"/>
      <c r="L27" s="117"/>
      <c r="M27" s="121">
        <v>513146996</v>
      </c>
      <c r="N27" s="116"/>
      <c r="O27" s="117"/>
      <c r="P27" s="121">
        <v>150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237</v>
      </c>
      <c r="D28" s="138"/>
      <c r="E28" s="139" t="s">
        <v>238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239</v>
      </c>
      <c r="D29" s="110"/>
      <c r="E29" s="135" t="s">
        <v>240</v>
      </c>
      <c r="F29" s="111"/>
      <c r="G29" s="121">
        <v>6</v>
      </c>
      <c r="H29" s="117"/>
      <c r="I29" s="115" t="s">
        <v>282</v>
      </c>
      <c r="J29" s="116"/>
      <c r="K29" s="116"/>
      <c r="L29" s="117"/>
      <c r="M29" s="121">
        <v>514524490</v>
      </c>
      <c r="N29" s="116"/>
      <c r="O29" s="117"/>
      <c r="P29" s="121">
        <v>139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241</v>
      </c>
      <c r="D30" s="138"/>
      <c r="E30" s="139" t="s">
        <v>242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243</v>
      </c>
      <c r="D31" s="110"/>
      <c r="E31" s="135" t="s">
        <v>244</v>
      </c>
      <c r="F31" s="111"/>
      <c r="G31" s="121">
        <v>5</v>
      </c>
      <c r="H31" s="117"/>
      <c r="I31" s="115" t="s">
        <v>283</v>
      </c>
      <c r="J31" s="116"/>
      <c r="K31" s="116"/>
      <c r="L31" s="117"/>
      <c r="M31" s="121">
        <v>515814073</v>
      </c>
      <c r="N31" s="116"/>
      <c r="O31" s="117"/>
      <c r="P31" s="121">
        <v>141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245</v>
      </c>
      <c r="D32" s="138"/>
      <c r="E32" s="139" t="s">
        <v>246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247</v>
      </c>
      <c r="D33" s="110"/>
      <c r="E33" s="135" t="s">
        <v>248</v>
      </c>
      <c r="F33" s="111"/>
      <c r="G33" s="121">
        <v>5</v>
      </c>
      <c r="H33" s="117"/>
      <c r="I33" s="115" t="s">
        <v>284</v>
      </c>
      <c r="J33" s="116"/>
      <c r="K33" s="116"/>
      <c r="L33" s="117"/>
      <c r="M33" s="121">
        <v>515814083</v>
      </c>
      <c r="N33" s="116"/>
      <c r="O33" s="117"/>
      <c r="P33" s="121">
        <v>141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249</v>
      </c>
      <c r="D34" s="138"/>
      <c r="E34" s="139" t="s">
        <v>250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251</v>
      </c>
      <c r="D35" s="110"/>
      <c r="E35" s="135" t="s">
        <v>252</v>
      </c>
      <c r="F35" s="111"/>
      <c r="G35" s="121">
        <v>5</v>
      </c>
      <c r="H35" s="117"/>
      <c r="I35" s="115" t="s">
        <v>285</v>
      </c>
      <c r="J35" s="116"/>
      <c r="K35" s="116"/>
      <c r="L35" s="117"/>
      <c r="M35" s="121">
        <v>515814091</v>
      </c>
      <c r="N35" s="116"/>
      <c r="O35" s="117"/>
      <c r="P35" s="121">
        <v>148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253</v>
      </c>
      <c r="D36" s="138"/>
      <c r="E36" s="139" t="s">
        <v>254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255</v>
      </c>
      <c r="D37" s="110"/>
      <c r="E37" s="135" t="s">
        <v>256</v>
      </c>
      <c r="F37" s="111"/>
      <c r="G37" s="121">
        <v>5</v>
      </c>
      <c r="H37" s="117"/>
      <c r="I37" s="115" t="s">
        <v>286</v>
      </c>
      <c r="J37" s="116"/>
      <c r="K37" s="116"/>
      <c r="L37" s="117"/>
      <c r="M37" s="121">
        <v>516236880</v>
      </c>
      <c r="N37" s="116"/>
      <c r="O37" s="117"/>
      <c r="P37" s="121">
        <v>142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257</v>
      </c>
      <c r="D38" s="138"/>
      <c r="E38" s="139" t="s">
        <v>258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259</v>
      </c>
      <c r="D39" s="110"/>
      <c r="E39" s="135" t="s">
        <v>260</v>
      </c>
      <c r="F39" s="111"/>
      <c r="G39" s="121">
        <v>5</v>
      </c>
      <c r="H39" s="117"/>
      <c r="I39" s="115" t="s">
        <v>287</v>
      </c>
      <c r="J39" s="116"/>
      <c r="K39" s="116"/>
      <c r="L39" s="117"/>
      <c r="M39" s="121">
        <v>516949089</v>
      </c>
      <c r="N39" s="116"/>
      <c r="O39" s="117"/>
      <c r="P39" s="121">
        <v>139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261</v>
      </c>
      <c r="D40" s="138"/>
      <c r="E40" s="139" t="s">
        <v>262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263</v>
      </c>
      <c r="D41" s="110"/>
      <c r="E41" s="135" t="s">
        <v>264</v>
      </c>
      <c r="F41" s="111"/>
      <c r="G41" s="121">
        <v>5</v>
      </c>
      <c r="H41" s="117"/>
      <c r="I41" s="115" t="s">
        <v>287</v>
      </c>
      <c r="J41" s="116"/>
      <c r="K41" s="116"/>
      <c r="L41" s="117"/>
      <c r="M41" s="121">
        <v>516949094</v>
      </c>
      <c r="N41" s="116"/>
      <c r="O41" s="117"/>
      <c r="P41" s="121">
        <v>137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261</v>
      </c>
      <c r="D42" s="138"/>
      <c r="E42" s="139" t="s">
        <v>265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266</v>
      </c>
      <c r="D43" s="110"/>
      <c r="E43" s="135" t="s">
        <v>267</v>
      </c>
      <c r="F43" s="111"/>
      <c r="G43" s="121">
        <v>5</v>
      </c>
      <c r="H43" s="117"/>
      <c r="I43" s="115" t="s">
        <v>288</v>
      </c>
      <c r="J43" s="116"/>
      <c r="K43" s="116"/>
      <c r="L43" s="117"/>
      <c r="M43" s="121">
        <v>518622978</v>
      </c>
      <c r="N43" s="116"/>
      <c r="O43" s="117"/>
      <c r="P43" s="121">
        <v>146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269</v>
      </c>
      <c r="D44" s="138"/>
      <c r="E44" s="139" t="s">
        <v>268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270</v>
      </c>
      <c r="D45" s="110"/>
      <c r="E45" s="135" t="s">
        <v>271</v>
      </c>
      <c r="F45" s="111"/>
      <c r="G45" s="121">
        <v>4</v>
      </c>
      <c r="H45" s="117"/>
      <c r="I45" s="115" t="s">
        <v>288</v>
      </c>
      <c r="J45" s="116"/>
      <c r="K45" s="116"/>
      <c r="L45" s="117"/>
      <c r="M45" s="121">
        <v>515468476</v>
      </c>
      <c r="N45" s="116"/>
      <c r="O45" s="117"/>
      <c r="P45" s="121">
        <v>139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272</v>
      </c>
      <c r="D46" s="138"/>
      <c r="E46" s="139" t="s">
        <v>273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274</v>
      </c>
      <c r="D47" s="110"/>
      <c r="E47" s="135" t="s">
        <v>275</v>
      </c>
      <c r="F47" s="111"/>
      <c r="G47" s="121">
        <v>4</v>
      </c>
      <c r="H47" s="117"/>
      <c r="I47" s="115" t="s">
        <v>288</v>
      </c>
      <c r="J47" s="116"/>
      <c r="K47" s="116"/>
      <c r="L47" s="117"/>
      <c r="M47" s="121">
        <v>516649265</v>
      </c>
      <c r="N47" s="116"/>
      <c r="O47" s="117"/>
      <c r="P47" s="121">
        <v>141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276</v>
      </c>
      <c r="D48" s="179"/>
      <c r="E48" s="180" t="s">
        <v>277</v>
      </c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>
        <v>13</v>
      </c>
      <c r="C49" s="243" t="s">
        <v>263</v>
      </c>
      <c r="D49" s="244"/>
      <c r="E49" s="245" t="s">
        <v>278</v>
      </c>
      <c r="F49" s="246"/>
      <c r="G49" s="232">
        <v>4</v>
      </c>
      <c r="H49" s="234"/>
      <c r="I49" s="253" t="s">
        <v>287</v>
      </c>
      <c r="J49" s="233"/>
      <c r="K49" s="233"/>
      <c r="L49" s="234"/>
      <c r="M49" s="232">
        <v>516949100</v>
      </c>
      <c r="N49" s="233"/>
      <c r="O49" s="234"/>
      <c r="P49" s="232">
        <v>132</v>
      </c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7" t="s">
        <v>261</v>
      </c>
      <c r="D50" s="248"/>
      <c r="E50" s="249" t="s">
        <v>279</v>
      </c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>
        <v>14</v>
      </c>
      <c r="C51" s="243" t="s">
        <v>251</v>
      </c>
      <c r="D51" s="244"/>
      <c r="E51" s="245" t="s">
        <v>280</v>
      </c>
      <c r="F51" s="246"/>
      <c r="G51" s="232">
        <v>1</v>
      </c>
      <c r="H51" s="234"/>
      <c r="I51" s="253" t="s">
        <v>285</v>
      </c>
      <c r="J51" s="233"/>
      <c r="K51" s="233"/>
      <c r="L51" s="234"/>
      <c r="M51" s="232">
        <v>518132149</v>
      </c>
      <c r="N51" s="233"/>
      <c r="O51" s="234"/>
      <c r="P51" s="232">
        <v>122</v>
      </c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6"/>
      <c r="C52" s="257" t="s">
        <v>253</v>
      </c>
      <c r="D52" s="258"/>
      <c r="E52" s="259" t="s">
        <v>281</v>
      </c>
      <c r="F52" s="260"/>
      <c r="G52" s="251"/>
      <c r="H52" s="252"/>
      <c r="I52" s="251"/>
      <c r="J52" s="254"/>
      <c r="K52" s="254"/>
      <c r="L52" s="252"/>
      <c r="M52" s="251"/>
      <c r="N52" s="254"/>
      <c r="O52" s="252"/>
      <c r="P52" s="251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289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4">
        <f>LEN(A55)</f>
        <v>90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法典東スポーツクラブ</v>
      </c>
      <c r="D2" s="270"/>
      <c r="E2" s="270"/>
      <c r="F2" s="270"/>
      <c r="G2" s="270"/>
      <c r="H2" s="270"/>
      <c r="I2" s="270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431605888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田中　辰夫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506095633</v>
      </c>
      <c r="H7" s="269"/>
      <c r="I7" s="269"/>
      <c r="J7" s="269">
        <f>IF(入力!J7="","",入力!J7)</f>
        <v>1066</v>
      </c>
      <c r="K7" s="269"/>
      <c r="L7" s="269"/>
      <c r="M7" s="269" t="str">
        <f>IF(入力!M7="","",入力!M7)</f>
        <v>091Ａ004193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星　洋二</v>
      </c>
      <c r="D9" s="280"/>
      <c r="E9" s="280"/>
      <c r="F9" s="280"/>
      <c r="G9" s="269">
        <f>IF(入力!G9="","",入力!G9)</f>
        <v>510164323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田中　辰憲</v>
      </c>
      <c r="D11" s="280"/>
      <c r="E11" s="280"/>
      <c r="F11" s="280"/>
      <c r="G11" s="269">
        <f>IF(入力!G11="","",入力!G11)</f>
        <v>506095960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>091Ｃ018379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/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辰夫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7" t="s">
        <v>6</v>
      </c>
      <c r="B17" s="267"/>
      <c r="C17" s="270" t="str">
        <f>IF(入力!C17="","",入力!C17&amp;"　"&amp;入力!E17)</f>
        <v>船橋市旭町2-10-21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047-438-5356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/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川原　淑矢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船橋市立塚田小学校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513137329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矢萩　大揮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船橋市立法典東小学校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513146996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田部　光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鎌ケ谷市立南部小学校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514524490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増田　悠人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船橋市立船橋小学校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515814073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坪井　将海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船橋市立船橋小学校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515814083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北野　和政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船橋市立海神小学校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515814091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今井　崚太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船橋市立法典小学校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516236880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丸山　大空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船橋市立塚田小学校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516949089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丸山　翔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船橋市立塚田小学校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516949094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田村　海</v>
      </c>
      <c r="D43" s="280"/>
      <c r="E43" s="280"/>
      <c r="F43" s="280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船橋市立法典小学校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518622978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有水　蒼真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船橋市立法典小学校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515468476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大澤　樹人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船橋市立法典小学校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516649265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3" t="s">
        <v>32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6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9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2" t="s">
        <v>37</v>
      </c>
      <c r="D16" s="315"/>
      <c r="E16" s="315"/>
      <c r="F16" s="315"/>
      <c r="G16" s="316"/>
      <c r="H16" s="341" t="s">
        <v>66</v>
      </c>
      <c r="I16" s="342"/>
      <c r="J16" s="342"/>
      <c r="K16" s="315" t="str">
        <f>IF(入力!C2="","",入力!C2)</f>
        <v>ホウデンヒガシスポーツクラブ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06" t="s">
        <v>38</v>
      </c>
      <c r="AK16" s="307"/>
      <c r="AL16" s="307"/>
      <c r="AM16" s="308"/>
      <c r="AN16" s="335" t="str">
        <f>IF(入力!P3="","",入力!P3)</f>
        <v/>
      </c>
      <c r="AO16" s="336"/>
      <c r="AP16" s="336"/>
      <c r="AQ16" s="336"/>
      <c r="AR16" s="336"/>
      <c r="AS16" s="336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/>
      </c>
      <c r="BA16" s="322"/>
      <c r="BB16" s="322"/>
      <c r="BC16" s="322"/>
      <c r="BD16" s="322"/>
      <c r="BE16" s="322"/>
      <c r="BF16" s="375" t="s">
        <v>40</v>
      </c>
    </row>
    <row r="17" spans="3:58" ht="4.5" customHeight="1">
      <c r="C17" s="373"/>
      <c r="D17" s="318"/>
      <c r="E17" s="318"/>
      <c r="F17" s="318"/>
      <c r="G17" s="319"/>
      <c r="H17" s="331" t="str">
        <f>IF(入力!C3="","",入力!C3)</f>
        <v>法典東スポーツクラブ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(男子)</v>
      </c>
      <c r="V17" s="327"/>
      <c r="W17" s="327"/>
      <c r="X17" s="328"/>
      <c r="Y17" s="357">
        <f>IF(入力!C4="","",入力!C4)</f>
        <v>431605888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09"/>
      <c r="AK17" s="310"/>
      <c r="AL17" s="310"/>
      <c r="AM17" s="311"/>
      <c r="AN17" s="337"/>
      <c r="AO17" s="338"/>
      <c r="AP17" s="338"/>
      <c r="AQ17" s="338"/>
      <c r="AR17" s="338"/>
      <c r="AS17" s="338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6"/>
    </row>
    <row r="18" spans="3:58" ht="16.5" customHeight="1">
      <c r="C18" s="374"/>
      <c r="D18" s="300"/>
      <c r="E18" s="300"/>
      <c r="F18" s="300"/>
      <c r="G18" s="320"/>
      <c r="H18" s="333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29"/>
      <c r="V18" s="329"/>
      <c r="W18" s="329"/>
      <c r="X18" s="330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12"/>
      <c r="AK18" s="287"/>
      <c r="AL18" s="287"/>
      <c r="AM18" s="313"/>
      <c r="AN18" s="339"/>
      <c r="AO18" s="340"/>
      <c r="AP18" s="340"/>
      <c r="AQ18" s="340"/>
      <c r="AR18" s="340"/>
      <c r="AS18" s="340"/>
      <c r="AT18" s="287"/>
      <c r="AU18" s="313"/>
      <c r="AV18" s="301"/>
      <c r="AW18" s="300"/>
      <c r="AX18" s="300"/>
      <c r="AY18" s="320"/>
      <c r="AZ18" s="325" t="str">
        <f>IF(入力!AE5="","",入力!AE5)</f>
        <v/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288" t="s">
        <v>42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69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70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305"/>
    </row>
    <row r="20" spans="3:58" ht="15" customHeight="1">
      <c r="C20" s="290" t="s">
        <v>43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9">
        <f>IF(入力!J7="","",入力!J7)</f>
        <v>1066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 t="str">
        <f>IF(入力!J9="","",入力!J9)</f>
        <v/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 t="str">
        <f>IF(入力!J11="","",入力!J11)</f>
        <v/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99"/>
    </row>
    <row r="21" spans="3:58" ht="15" customHeight="1">
      <c r="C21" s="290" t="s">
        <v>44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9" t="str">
        <f>IF(入力!M7="","",入力!M7)</f>
        <v>091Ａ004193</v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 t="str">
        <f>IF(入力!M9="","",入力!M9)</f>
        <v/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>091Ｃ018379</v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99"/>
    </row>
    <row r="22" spans="3:58" ht="12" customHeight="1">
      <c r="C22" s="380" t="s">
        <v>71</v>
      </c>
      <c r="D22" s="381"/>
      <c r="E22" s="381"/>
      <c r="F22" s="381"/>
      <c r="G22" s="382"/>
      <c r="H22" s="383" t="str">
        <f>IF(入力!C7="","",入力!C7&amp;"　"&amp;入力!E7)</f>
        <v>タナカ　タツオ</v>
      </c>
      <c r="I22" s="291"/>
      <c r="J22" s="291"/>
      <c r="K22" s="291"/>
      <c r="L22" s="291"/>
      <c r="M22" s="291"/>
      <c r="N22" s="291"/>
      <c r="O22" s="291"/>
      <c r="P22" s="291"/>
      <c r="Q22" s="292"/>
      <c r="R22" s="286" t="s">
        <v>45</v>
      </c>
      <c r="S22" s="291"/>
      <c r="T22" s="293">
        <f>IF(入力!AT7="","",入力!AT7)</f>
        <v>67</v>
      </c>
      <c r="U22" s="294"/>
      <c r="V22" s="295"/>
      <c r="W22" s="286" t="s">
        <v>46</v>
      </c>
      <c r="X22" s="286"/>
      <c r="Y22" s="286"/>
      <c r="Z22" s="14" t="s">
        <v>72</v>
      </c>
      <c r="AA22" s="15"/>
      <c r="AB22" s="291" t="str">
        <f>IF(入力!R7="","",入力!R7)</f>
        <v>273</v>
      </c>
      <c r="AC22" s="291"/>
      <c r="AD22" s="291"/>
      <c r="AE22" s="291"/>
      <c r="AF22" s="16" t="s">
        <v>73</v>
      </c>
      <c r="AG22" s="291" t="str">
        <f>IF(入力!W7="","",入力!W7)</f>
        <v>0041</v>
      </c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2"/>
      <c r="AU22" s="286" t="s">
        <v>47</v>
      </c>
      <c r="AV22" s="291"/>
      <c r="AW22" s="291"/>
      <c r="AX22" s="17" t="s">
        <v>74</v>
      </c>
      <c r="AY22" s="291" t="str">
        <f>IF(入力!AL7="","",入力!AL7)</f>
        <v>047</v>
      </c>
      <c r="AZ22" s="291"/>
      <c r="BA22" s="291"/>
      <c r="BB22" s="291"/>
      <c r="BC22" s="291"/>
      <c r="BD22" s="291"/>
      <c r="BE22" s="291"/>
      <c r="BF22" s="18" t="s">
        <v>75</v>
      </c>
    </row>
    <row r="23" spans="3:58" ht="19.5" customHeight="1">
      <c r="C23" s="374" t="s">
        <v>48</v>
      </c>
      <c r="D23" s="300"/>
      <c r="E23" s="300"/>
      <c r="F23" s="300"/>
      <c r="G23" s="320"/>
      <c r="H23" s="349" t="str">
        <f>IF(入力!C8="","",入力!C8&amp;"　"&amp;入力!E8)</f>
        <v>田中　辰夫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00"/>
      <c r="S23" s="300"/>
      <c r="T23" s="296"/>
      <c r="U23" s="297"/>
      <c r="V23" s="298"/>
      <c r="W23" s="287"/>
      <c r="X23" s="287"/>
      <c r="Y23" s="287"/>
      <c r="Z23" s="333" t="str">
        <f>IF(入力!P8="","",入力!P8)</f>
        <v>船橋市旭町2-10-21</v>
      </c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84"/>
      <c r="AU23" s="300"/>
      <c r="AV23" s="300"/>
      <c r="AW23" s="300"/>
      <c r="AX23" s="301" t="str">
        <f>IF(入力!AK8="","",入力!AK8)</f>
        <v>438</v>
      </c>
      <c r="AY23" s="300"/>
      <c r="AZ23" s="300"/>
      <c r="BA23" s="300"/>
      <c r="BB23" s="19" t="s">
        <v>76</v>
      </c>
      <c r="BC23" s="300" t="str">
        <f>IF(入力!AP8="","",入力!AP8)</f>
        <v>5356</v>
      </c>
      <c r="BD23" s="300"/>
      <c r="BE23" s="300"/>
      <c r="BF23" s="302"/>
    </row>
    <row r="24" spans="3:58" ht="12" customHeight="1">
      <c r="C24" s="380" t="s">
        <v>77</v>
      </c>
      <c r="D24" s="381"/>
      <c r="E24" s="381"/>
      <c r="F24" s="381"/>
      <c r="G24" s="382"/>
      <c r="H24" s="383" t="str">
        <f>IF(入力!C9="","",入力!C9&amp;"　"&amp;入力!E9)</f>
        <v>ホシ　ヨウジ</v>
      </c>
      <c r="I24" s="291"/>
      <c r="J24" s="291"/>
      <c r="K24" s="291"/>
      <c r="L24" s="291"/>
      <c r="M24" s="291"/>
      <c r="N24" s="291"/>
      <c r="O24" s="291"/>
      <c r="P24" s="291"/>
      <c r="Q24" s="292"/>
      <c r="R24" s="286" t="s">
        <v>45</v>
      </c>
      <c r="S24" s="291"/>
      <c r="T24" s="293">
        <f>IF(入力!AT9="","",入力!AT9)</f>
        <v>48</v>
      </c>
      <c r="U24" s="294"/>
      <c r="V24" s="295"/>
      <c r="W24" s="286" t="s">
        <v>46</v>
      </c>
      <c r="X24" s="286"/>
      <c r="Y24" s="286"/>
      <c r="Z24" s="14" t="s">
        <v>72</v>
      </c>
      <c r="AA24" s="15"/>
      <c r="AB24" s="291" t="str">
        <f>IF(入力!R9="","",入力!R9)</f>
        <v/>
      </c>
      <c r="AC24" s="291"/>
      <c r="AD24" s="291"/>
      <c r="AE24" s="291"/>
      <c r="AF24" s="16" t="s">
        <v>73</v>
      </c>
      <c r="AG24" s="291" t="str">
        <f>IF(入力!W9="","",入力!W9)</f>
        <v/>
      </c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2"/>
      <c r="AU24" s="286" t="s">
        <v>47</v>
      </c>
      <c r="AV24" s="291"/>
      <c r="AW24" s="291"/>
      <c r="AX24" s="17" t="s">
        <v>74</v>
      </c>
      <c r="AY24" s="291" t="str">
        <f>IF(入力!AL9="","",入力!AL9)</f>
        <v/>
      </c>
      <c r="AZ24" s="291"/>
      <c r="BA24" s="291"/>
      <c r="BB24" s="291"/>
      <c r="BC24" s="291"/>
      <c r="BD24" s="291"/>
      <c r="BE24" s="291"/>
      <c r="BF24" s="18" t="s">
        <v>75</v>
      </c>
    </row>
    <row r="25" spans="3:58" ht="19.5" customHeight="1">
      <c r="C25" s="374" t="s">
        <v>78</v>
      </c>
      <c r="D25" s="300"/>
      <c r="E25" s="300"/>
      <c r="F25" s="300"/>
      <c r="G25" s="320"/>
      <c r="H25" s="349" t="str">
        <f>IF(入力!C10="","",入力!C10&amp;"　"&amp;入力!E10)</f>
        <v>星　洋二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00"/>
      <c r="S25" s="300"/>
      <c r="T25" s="296"/>
      <c r="U25" s="297"/>
      <c r="V25" s="298"/>
      <c r="W25" s="287"/>
      <c r="X25" s="287"/>
      <c r="Y25" s="287"/>
      <c r="Z25" s="333" t="str">
        <f>IF(入力!P10="","",入力!P10)</f>
        <v>船橋市高野台4-8-31</v>
      </c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84"/>
      <c r="AU25" s="300"/>
      <c r="AV25" s="300"/>
      <c r="AW25" s="300"/>
      <c r="AX25" s="301" t="str">
        <f>IF(入力!AK10="","",入力!AK10)</f>
        <v/>
      </c>
      <c r="AY25" s="300"/>
      <c r="AZ25" s="300"/>
      <c r="BA25" s="300"/>
      <c r="BB25" s="19" t="s">
        <v>76</v>
      </c>
      <c r="BC25" s="300" t="str">
        <f>IF(入力!AP10="","",入力!AP10)</f>
        <v/>
      </c>
      <c r="BD25" s="300"/>
      <c r="BE25" s="300"/>
      <c r="BF25" s="302"/>
    </row>
    <row r="26" spans="3:58" ht="12" customHeight="1">
      <c r="C26" s="380" t="s">
        <v>71</v>
      </c>
      <c r="D26" s="381"/>
      <c r="E26" s="381"/>
      <c r="F26" s="381"/>
      <c r="G26" s="382"/>
      <c r="H26" s="383" t="str">
        <f>IF(入力!C11="","",入力!C11&amp;"　"&amp;入力!E11)</f>
        <v>タナカ　タツノリ</v>
      </c>
      <c r="I26" s="291"/>
      <c r="J26" s="291"/>
      <c r="K26" s="291"/>
      <c r="L26" s="291"/>
      <c r="M26" s="291"/>
      <c r="N26" s="291"/>
      <c r="O26" s="291"/>
      <c r="P26" s="291"/>
      <c r="Q26" s="292"/>
      <c r="R26" s="286" t="s">
        <v>45</v>
      </c>
      <c r="S26" s="291"/>
      <c r="T26" s="293">
        <f>IF(入力!AT11="","",入力!AT11)</f>
        <v>34</v>
      </c>
      <c r="U26" s="294"/>
      <c r="V26" s="295"/>
      <c r="W26" s="286" t="s">
        <v>46</v>
      </c>
      <c r="X26" s="286"/>
      <c r="Y26" s="286"/>
      <c r="Z26" s="14" t="s">
        <v>72</v>
      </c>
      <c r="AA26" s="15"/>
      <c r="AB26" s="291" t="str">
        <f>IF(入力!R11="","",入力!R11)</f>
        <v>273</v>
      </c>
      <c r="AC26" s="291"/>
      <c r="AD26" s="291"/>
      <c r="AE26" s="291"/>
      <c r="AF26" s="16" t="s">
        <v>73</v>
      </c>
      <c r="AG26" s="291" t="str">
        <f>IF(入力!W11="","",入力!W11)</f>
        <v>0041</v>
      </c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2"/>
      <c r="AU26" s="286" t="s">
        <v>47</v>
      </c>
      <c r="AV26" s="291"/>
      <c r="AW26" s="291"/>
      <c r="AX26" s="17" t="s">
        <v>74</v>
      </c>
      <c r="AY26" s="291" t="str">
        <f>IF(入力!AL11="","",入力!AL11)</f>
        <v>047</v>
      </c>
      <c r="AZ26" s="291"/>
      <c r="BA26" s="291"/>
      <c r="BB26" s="291"/>
      <c r="BC26" s="291"/>
      <c r="BD26" s="291"/>
      <c r="BE26" s="291"/>
      <c r="BF26" s="18" t="s">
        <v>75</v>
      </c>
    </row>
    <row r="27" spans="3:58" ht="19.5" customHeight="1">
      <c r="C27" s="374" t="s">
        <v>79</v>
      </c>
      <c r="D27" s="300"/>
      <c r="E27" s="300"/>
      <c r="F27" s="300"/>
      <c r="G27" s="320"/>
      <c r="H27" s="349" t="str">
        <f>IF(入力!C12="","",入力!C12&amp;"　"&amp;入力!E12)</f>
        <v>田中　辰憲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00"/>
      <c r="S27" s="300"/>
      <c r="T27" s="296"/>
      <c r="U27" s="297"/>
      <c r="V27" s="298"/>
      <c r="W27" s="287"/>
      <c r="X27" s="287"/>
      <c r="Y27" s="287"/>
      <c r="Z27" s="333" t="str">
        <f>IF(入力!P12="","",入力!P12)</f>
        <v>船橋市旭町2-10-21</v>
      </c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84"/>
      <c r="AU27" s="300"/>
      <c r="AV27" s="300"/>
      <c r="AW27" s="300"/>
      <c r="AX27" s="301" t="str">
        <f>IF(入力!AK12="","",入力!AK12)</f>
        <v>438</v>
      </c>
      <c r="AY27" s="300"/>
      <c r="AZ27" s="300"/>
      <c r="BA27" s="300"/>
      <c r="BB27" s="19" t="s">
        <v>76</v>
      </c>
      <c r="BC27" s="300" t="str">
        <f>IF(入力!AP12="","",入力!AP12)</f>
        <v>5356</v>
      </c>
      <c r="BD27" s="300"/>
      <c r="BE27" s="300"/>
      <c r="BF27" s="302"/>
    </row>
    <row r="28" spans="3:58" ht="12" customHeight="1">
      <c r="C28" s="380" t="s">
        <v>71</v>
      </c>
      <c r="D28" s="381"/>
      <c r="E28" s="381"/>
      <c r="F28" s="381"/>
      <c r="G28" s="382"/>
      <c r="H28" s="383" t="str">
        <f>IF(入力!C15="","",入力!C15&amp;"　"&amp;入力!E15)</f>
        <v>タナカ　タツオ</v>
      </c>
      <c r="I28" s="291"/>
      <c r="J28" s="291"/>
      <c r="K28" s="291"/>
      <c r="L28" s="291"/>
      <c r="M28" s="291"/>
      <c r="N28" s="291"/>
      <c r="O28" s="291"/>
      <c r="P28" s="291"/>
      <c r="Q28" s="292"/>
      <c r="R28" s="286" t="s">
        <v>45</v>
      </c>
      <c r="S28" s="291"/>
      <c r="T28" s="293" t="str">
        <f>IF(入力!AT15="","",入力!AT15)</f>
        <v/>
      </c>
      <c r="U28" s="294"/>
      <c r="V28" s="295"/>
      <c r="W28" s="286" t="s">
        <v>46</v>
      </c>
      <c r="X28" s="286"/>
      <c r="Y28" s="286"/>
      <c r="Z28" s="14" t="s">
        <v>72</v>
      </c>
      <c r="AA28" s="15"/>
      <c r="AB28" s="291" t="str">
        <f>IF(入力!R15="","",入力!R15)</f>
        <v>273</v>
      </c>
      <c r="AC28" s="291"/>
      <c r="AD28" s="291"/>
      <c r="AE28" s="291"/>
      <c r="AF28" s="16" t="s">
        <v>73</v>
      </c>
      <c r="AG28" s="291" t="str">
        <f>IF(入力!W15="","",入力!W15)</f>
        <v>0041</v>
      </c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2"/>
      <c r="AU28" s="286" t="s">
        <v>47</v>
      </c>
      <c r="AV28" s="291"/>
      <c r="AW28" s="291"/>
      <c r="AX28" s="17" t="s">
        <v>74</v>
      </c>
      <c r="AY28" s="291" t="str">
        <f>IF(入力!AL15="","",入力!AL15)</f>
        <v>047</v>
      </c>
      <c r="AZ28" s="291"/>
      <c r="BA28" s="291"/>
      <c r="BB28" s="291"/>
      <c r="BC28" s="291"/>
      <c r="BD28" s="291"/>
      <c r="BE28" s="291"/>
      <c r="BF28" s="18" t="s">
        <v>75</v>
      </c>
    </row>
    <row r="29" spans="3:58" ht="19.5" customHeight="1" thickBot="1">
      <c r="C29" s="377" t="s">
        <v>49</v>
      </c>
      <c r="D29" s="378"/>
      <c r="E29" s="378"/>
      <c r="F29" s="378"/>
      <c r="G29" s="379"/>
      <c r="H29" s="389" t="str">
        <f>IF(入力!C16="","",入力!C16&amp;"　"&amp;入力!E16)</f>
        <v>田中　辰夫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78"/>
      <c r="S29" s="378"/>
      <c r="T29" s="386"/>
      <c r="U29" s="387"/>
      <c r="V29" s="388"/>
      <c r="W29" s="385"/>
      <c r="X29" s="385"/>
      <c r="Y29" s="385"/>
      <c r="Z29" s="402" t="str">
        <f>IF(入力!P16="","",入力!P16)</f>
        <v>船橋市旭町2-10-21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78"/>
      <c r="AV29" s="378"/>
      <c r="AW29" s="378"/>
      <c r="AX29" s="405" t="str">
        <f>IF(入力!AK16="","",入力!AK16)</f>
        <v>438</v>
      </c>
      <c r="AY29" s="378"/>
      <c r="AZ29" s="378"/>
      <c r="BA29" s="378"/>
      <c r="BB29" s="73" t="s">
        <v>76</v>
      </c>
      <c r="BC29" s="378" t="str">
        <f>IF(入力!AP16="","",入力!AP16)</f>
        <v>5356</v>
      </c>
      <c r="BD29" s="378"/>
      <c r="BE29" s="378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カワハラ　トシヤ
川原　淑矢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6</v>
      </c>
      <c r="R34" s="395"/>
      <c r="S34" s="396"/>
      <c r="T34" s="413" t="str">
        <f>IF(入力!I25="","",入力!I25)</f>
        <v>船橋市立塚田小学校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513137329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153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ヤハギ　タイキ
矢萩　大揮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6</v>
      </c>
      <c r="R36" s="395"/>
      <c r="S36" s="396"/>
      <c r="T36" s="413" t="str">
        <f>IF(入力!I27="","",入力!I27)</f>
        <v>船橋市立法典東小学校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513146996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150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タベ　ヒカル
田部　光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6</v>
      </c>
      <c r="R38" s="395"/>
      <c r="S38" s="396"/>
      <c r="T38" s="413" t="str">
        <f>IF(入力!I29="","",入力!I29)</f>
        <v>鎌ケ谷市立南部小学校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514524490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139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マスダ　ユウト
増田　悠人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5</v>
      </c>
      <c r="R40" s="395"/>
      <c r="S40" s="396"/>
      <c r="T40" s="413" t="str">
        <f>IF(入力!I31="","",入力!I31)</f>
        <v>船橋市立船橋小学校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515814073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141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ツボイ　マサミ
坪井　将海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5</v>
      </c>
      <c r="R42" s="395"/>
      <c r="S42" s="396"/>
      <c r="T42" s="413" t="str">
        <f>IF(入力!I33="","",入力!I33)</f>
        <v>船橋市立船橋小学校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515814083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141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キタノ　カズマサ
北野　和政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5</v>
      </c>
      <c r="R44" s="395"/>
      <c r="S44" s="396"/>
      <c r="T44" s="413" t="str">
        <f>IF(入力!I35="","",入力!I35)</f>
        <v>船橋市立海神小学校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515814091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148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イマイ　リョウタ
今井　崚太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5</v>
      </c>
      <c r="R46" s="395"/>
      <c r="S46" s="396"/>
      <c r="T46" s="413" t="str">
        <f>IF(入力!I37="","",入力!I37)</f>
        <v>船橋市立法典小学校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516236880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142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マルヤマ　ソラ
丸山　大空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5</v>
      </c>
      <c r="R48" s="395"/>
      <c r="S48" s="396"/>
      <c r="T48" s="413" t="str">
        <f>IF(入力!I39="","",入力!I39)</f>
        <v>船橋市立塚田小学校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516949089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139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マルヤマ　ショウ
丸山　翔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5</v>
      </c>
      <c r="R50" s="395"/>
      <c r="S50" s="396"/>
      <c r="T50" s="413" t="str">
        <f>IF(入力!I41="","",入力!I41)</f>
        <v>船橋市立塚田小学校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516949094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137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タムラ　カイ
田村　海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5</v>
      </c>
      <c r="R52" s="395"/>
      <c r="S52" s="396"/>
      <c r="T52" s="413" t="str">
        <f>IF(入力!I43="","",入力!I43)</f>
        <v>船橋市立法典小学校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518622978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146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>アリミズ　ソウマ
有水　蒼真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4</v>
      </c>
      <c r="R54" s="395"/>
      <c r="S54" s="396"/>
      <c r="T54" s="413" t="str">
        <f>IF(入力!I45="","",入力!I45)</f>
        <v>船橋市立法典小学校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515468476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139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>
        <f>IF(入力!B47="","",入力!B47)</f>
        <v>12</v>
      </c>
      <c r="D56" s="421"/>
      <c r="E56" s="422"/>
      <c r="F56" s="407" t="str">
        <f>IF(入力!C48="","",入力!C47&amp;"　"&amp;入力!E47&amp;"
"&amp;入力!C48&amp;"　"&amp;入力!E48)</f>
        <v>オオサワ　ミキト
大澤　樹人</v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>
        <f>IF(入力!G47="","",入力!G47)</f>
        <v>4</v>
      </c>
      <c r="R56" s="395"/>
      <c r="S56" s="396"/>
      <c r="T56" s="413" t="str">
        <f>IF(入力!I47="","",入力!I47)</f>
        <v>船橋市立法典小学校</v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>
        <f>IF(入力!M47="","",入力!M47)</f>
        <v>516649265</v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>
        <f>IF(入力!P47="","",入力!P47)</f>
        <v>141</v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法典東スポーツクラブ</v>
      </c>
      <c r="D2" s="270"/>
      <c r="E2" s="270"/>
      <c r="F2" s="270"/>
      <c r="G2" s="270"/>
      <c r="H2" s="270"/>
      <c r="I2" s="270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431605888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田中　辰夫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506095633</v>
      </c>
      <c r="H7" s="269"/>
      <c r="I7" s="269"/>
      <c r="J7" s="269">
        <f>IF(入力!J7="","",入力!J7)</f>
        <v>1066</v>
      </c>
      <c r="K7" s="269"/>
      <c r="L7" s="269"/>
      <c r="M7" s="269" t="str">
        <f>IF(入力!M7="","",入力!M7)</f>
        <v>091Ａ004193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星　洋二</v>
      </c>
      <c r="D9" s="280"/>
      <c r="E9" s="280"/>
      <c r="F9" s="280"/>
      <c r="G9" s="269">
        <f>IF(入力!G9="","",入力!G9)</f>
        <v>510164323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田中　辰憲</v>
      </c>
      <c r="D11" s="280"/>
      <c r="E11" s="280"/>
      <c r="F11" s="280"/>
      <c r="G11" s="269">
        <f>IF(入力!G11="","",入力!G11)</f>
        <v>506095960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>091Ｃ018379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/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辰夫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船橋市旭町2-10-21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047-438-5356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/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川原　淑矢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船橋市立塚田小学校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513137329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矢萩　大揮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船橋市立法典東小学校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513146996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田部　光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鎌ケ谷市立南部小学校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514524490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増田　悠人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船橋市立船橋小学校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515814073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坪井　将海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船橋市立船橋小学校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515814083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北野　和政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船橋市立海神小学校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515814091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今井　崚太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船橋市立法典小学校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516236880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丸山　大空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船橋市立塚田小学校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516949089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丸山　翔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船橋市立塚田小学校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516949094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田村　海</v>
      </c>
      <c r="D43" s="280"/>
      <c r="E43" s="280"/>
      <c r="F43" s="280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船橋市立法典小学校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518622978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有水　蒼真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船橋市立法典小学校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515468476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大澤　樹人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船橋市立法典小学校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516649265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>丸山　隼矢</v>
      </c>
      <c r="D49" s="280"/>
      <c r="E49" s="280"/>
      <c r="F49" s="280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船橋市立塚田小学校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516949100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北野　光政</v>
      </c>
      <c r="D51" s="280"/>
      <c r="E51" s="280"/>
      <c r="F51" s="280"/>
      <c r="G51" s="267">
        <f>IF(入力!G51="","",入力!G51)</f>
        <v>1</v>
      </c>
      <c r="H51" s="267" t="str">
        <f>IF(入力!H51="","",入力!H51)</f>
        <v/>
      </c>
      <c r="I51" s="267" t="str">
        <f>IF(入力!I51="","",入力!I51)</f>
        <v>船橋市立海神小学校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518132149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法典東スポーツクラブ</v>
      </c>
      <c r="D2" s="270"/>
      <c r="E2" s="270"/>
      <c r="F2" s="270"/>
      <c r="G2" s="270"/>
      <c r="H2" s="270"/>
      <c r="I2" s="270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431605888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田中　辰夫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506095633</v>
      </c>
      <c r="H7" s="269"/>
      <c r="I7" s="269"/>
      <c r="J7" s="269">
        <f>IF(入力!J7="","",入力!J7)</f>
        <v>1066</v>
      </c>
      <c r="K7" s="269"/>
      <c r="L7" s="269"/>
      <c r="M7" s="269" t="str">
        <f>IF(入力!M7="","",入力!M7)</f>
        <v>091Ａ004193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星　洋二</v>
      </c>
      <c r="D9" s="280"/>
      <c r="E9" s="280"/>
      <c r="F9" s="280"/>
      <c r="G9" s="269">
        <f>IF(入力!G9="","",入力!G9)</f>
        <v>510164323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田中　辰憲</v>
      </c>
      <c r="D11" s="280"/>
      <c r="E11" s="280"/>
      <c r="F11" s="280"/>
      <c r="G11" s="269">
        <f>IF(入力!G11="","",入力!G11)</f>
        <v>506095960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>091Ｃ018379</v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/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辰夫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船橋市旭町2-10-21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047-438-5356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/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川原　淑矢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船橋市立塚田小学校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513137329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矢萩　大揮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船橋市立法典東小学校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513146996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田部　光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鎌ケ谷市立南部小学校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514524490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増田　悠人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船橋市立船橋小学校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515814073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坪井　将海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船橋市立船橋小学校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515814083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北野　和政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船橋市立海神小学校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515814091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今井　崚太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船橋市立法典小学校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516236880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丸山　大空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船橋市立塚田小学校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516949089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丸山　翔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船橋市立塚田小学校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516949094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田村　海</v>
      </c>
      <c r="D43" s="280"/>
      <c r="E43" s="280"/>
      <c r="F43" s="280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船橋市立法典小学校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518622978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有水　蒼真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船橋市立法典小学校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515468476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大澤　樹人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船橋市立法典小学校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516649265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>丸山　隼矢</v>
      </c>
      <c r="D49" s="280"/>
      <c r="E49" s="280"/>
      <c r="F49" s="280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船橋市立塚田小学校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516949100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北野　光政</v>
      </c>
      <c r="D51" s="280"/>
      <c r="E51" s="280"/>
      <c r="F51" s="280"/>
      <c r="G51" s="267">
        <f>IF(入力!G51="","",入力!G51)</f>
        <v>1</v>
      </c>
      <c r="H51" s="267" t="str">
        <f>IF(入力!H51="","",入力!H51)</f>
        <v/>
      </c>
      <c r="I51" s="267" t="str">
        <f>IF(入力!I51="","",入力!I51)</f>
        <v>船橋市立海神小学校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518132149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男子</v>
      </c>
      <c r="I5" s="29">
        <f>入力!Y25</f>
        <v>13</v>
      </c>
      <c r="J5" s="448" t="str">
        <f>IF(入力!A55="","",入力!A55)</f>
        <v>関東大会出場を目標にエース川原を中心にサーブの矢萩、レシーブの田部、５年の増田、坪井、北野、今井がコートを走り回る活躍で法典東のモットー「全員バレー」で１戦１戦を全力で頑張ります。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1066</v>
      </c>
      <c r="I16" s="33" t="str">
        <f>IF(入力!M7="","",入力!M7)</f>
        <v>091Ａ004193</v>
      </c>
      <c r="J16" s="33"/>
      <c r="K16" s="33"/>
      <c r="L16" s="33">
        <f>IF(入力!AT7="","",入力!AT7)</f>
        <v>67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0041</v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5356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船橋市高野台4-8-31</v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辰憲</v>
      </c>
      <c r="E20" s="33" t="str">
        <f>IF(入力!C11="","",入力!C11)</f>
        <v>タナカ</v>
      </c>
      <c r="F20" s="33" t="str">
        <f>IF(入力!E11="","",入力!E11)</f>
        <v>タツノリ</v>
      </c>
      <c r="G20" s="33">
        <f>IF(入力!G11="","",入力!G11)</f>
        <v>506095960</v>
      </c>
      <c r="H20" s="33" t="str">
        <f>IF(入力!J11="","",入力!J11)</f>
        <v/>
      </c>
      <c r="I20" s="33" t="str">
        <f>IF(入力!M11="","",入力!M11)</f>
        <v>091Ｃ018379</v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0041</v>
      </c>
      <c r="T20" s="33" t="str">
        <f>IF(入力!P12="","",入力!P12)</f>
        <v>船橋市旭町2-10-21</v>
      </c>
      <c r="U20" s="33" t="str">
        <f>IF(入力!AL11="","",入力!AL11)</f>
        <v>047</v>
      </c>
      <c r="V20" s="33" t="str">
        <f>IF(入力!AK12="","",入力!AK12)</f>
        <v>438</v>
      </c>
      <c r="W20" s="33" t="str">
        <f>IF(入力!AP12="","",入力!AP12)</f>
        <v>5356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5356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川原</v>
      </c>
      <c r="D24" s="75" t="str">
        <f>VLOOKUP($B$51,$A$53:$F$352,4)</f>
        <v>淑矢</v>
      </c>
      <c r="E24" s="75" t="str">
        <f>VLOOKUP($B$51,$A$53:$F$352,5)</f>
        <v>カワハラ</v>
      </c>
      <c r="F24" s="75" t="str">
        <f>VLOOKUP($B$51,$A$53:$F$352,6)</f>
        <v>トシヤ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川原</v>
      </c>
      <c r="D53" s="33" t="str">
        <f>IF(入力!E26="","",入力!E26)</f>
        <v>淑矢</v>
      </c>
      <c r="E53" s="33" t="str">
        <f>IF(入力!C25="","",入力!C25)</f>
        <v>カワハラ</v>
      </c>
      <c r="F53" s="33" t="str">
        <f>IF(入力!E25="","",入力!E25)</f>
        <v>トシヤ</v>
      </c>
      <c r="G53" s="33">
        <f>IF(入力!M25="","",入力!M25)</f>
        <v>513137329</v>
      </c>
      <c r="H53" s="33" t="str">
        <f>IF(入力!I25="","",入力!I25)</f>
        <v>船橋市立塚田小学校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矢萩</v>
      </c>
      <c r="D54" s="33" t="str">
        <f>IF(入力!E28="","",入力!E28)</f>
        <v>大揮</v>
      </c>
      <c r="E54" s="33" t="str">
        <f>IF(入力!C27="","",入力!C27)</f>
        <v>ヤハギ</v>
      </c>
      <c r="F54" s="33" t="str">
        <f>IF(入力!E27="","",入力!E27)</f>
        <v>タイキ</v>
      </c>
      <c r="G54" s="33">
        <f>IF(入力!M27="","",入力!M27)</f>
        <v>513146996</v>
      </c>
      <c r="H54" s="33" t="str">
        <f>IF(入力!I27="","",入力!I27)</f>
        <v>船橋市立法典東小学校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田部</v>
      </c>
      <c r="D55" s="33" t="str">
        <f>IF(入力!E30="","",入力!E30)</f>
        <v>光</v>
      </c>
      <c r="E55" s="33" t="str">
        <f>IF(入力!C29="","",入力!C29)</f>
        <v>タベ</v>
      </c>
      <c r="F55" s="33" t="str">
        <f>IF(入力!E29="","",入力!E29)</f>
        <v>ヒカル</v>
      </c>
      <c r="G55" s="33">
        <f>IF(入力!M29="","",入力!M29)</f>
        <v>514524490</v>
      </c>
      <c r="H55" s="33" t="str">
        <f>IF(入力!I29="","",入力!I29)</f>
        <v>鎌ケ谷市立南部小学校</v>
      </c>
      <c r="I55" s="33">
        <f>IF(入力!G29="","",入力!G29)</f>
        <v>6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増田</v>
      </c>
      <c r="D56" s="33" t="str">
        <f>IF(入力!E32="","",入力!E32)</f>
        <v>悠人</v>
      </c>
      <c r="E56" s="33" t="str">
        <f>IF(入力!C31="","",入力!C31)</f>
        <v>マスダ</v>
      </c>
      <c r="F56" s="33" t="str">
        <f>IF(入力!E31="","",入力!E31)</f>
        <v>ユウト</v>
      </c>
      <c r="G56" s="33">
        <f>IF(入力!M31="","",入力!M31)</f>
        <v>515814073</v>
      </c>
      <c r="H56" s="33" t="str">
        <f>IF(入力!I31="","",入力!I31)</f>
        <v>船橋市立船橋小学校</v>
      </c>
      <c r="I56" s="33">
        <f>IF(入力!G31="","",入力!G31)</f>
        <v>5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坪井</v>
      </c>
      <c r="D57" s="33" t="str">
        <f>IF(入力!E34="","",入力!E34)</f>
        <v>将海</v>
      </c>
      <c r="E57" s="33" t="str">
        <f>IF(入力!C33="","",入力!C33)</f>
        <v>ツボイ</v>
      </c>
      <c r="F57" s="33" t="str">
        <f>IF(入力!E33="","",入力!E33)</f>
        <v>マサミ</v>
      </c>
      <c r="G57" s="33">
        <f>IF(入力!M33="","",入力!M33)</f>
        <v>515814083</v>
      </c>
      <c r="H57" s="33" t="str">
        <f>IF(入力!I33="","",入力!I33)</f>
        <v>船橋市立船橋小学校</v>
      </c>
      <c r="I57" s="33">
        <f>IF(入力!G33="","",入力!G33)</f>
        <v>5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北野</v>
      </c>
      <c r="D58" s="33" t="str">
        <f>IF(入力!E36="","",入力!E36)</f>
        <v>和政</v>
      </c>
      <c r="E58" s="33" t="str">
        <f>IF(入力!C35="","",入力!C35)</f>
        <v>キタノ</v>
      </c>
      <c r="F58" s="33" t="str">
        <f>IF(入力!E35="","",入力!E35)</f>
        <v>カズマサ</v>
      </c>
      <c r="G58" s="33">
        <f>IF(入力!M35="","",入力!M35)</f>
        <v>515814091</v>
      </c>
      <c r="H58" s="33" t="str">
        <f>IF(入力!I35="","",入力!I35)</f>
        <v>船橋市立海神小学校</v>
      </c>
      <c r="I58" s="33">
        <f>IF(入力!G35="","",入力!G35)</f>
        <v>5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今井</v>
      </c>
      <c r="D59" s="33" t="str">
        <f>IF(入力!E38="","",入力!E38)</f>
        <v>崚太</v>
      </c>
      <c r="E59" s="33" t="str">
        <f>IF(入力!C37="","",入力!C37)</f>
        <v>イマイ</v>
      </c>
      <c r="F59" s="33" t="str">
        <f>IF(入力!E37="","",入力!E37)</f>
        <v>リョウタ</v>
      </c>
      <c r="G59" s="33">
        <f>IF(入力!M37="","",入力!M37)</f>
        <v>516236880</v>
      </c>
      <c r="H59" s="33" t="str">
        <f>IF(入力!I37="","",入力!I37)</f>
        <v>船橋市立法典小学校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丸山</v>
      </c>
      <c r="D60" s="33" t="str">
        <f>IF(入力!E40="","",入力!E40)</f>
        <v>大空</v>
      </c>
      <c r="E60" s="33" t="str">
        <f>IF(入力!C39="","",入力!C39)</f>
        <v>マルヤマ</v>
      </c>
      <c r="F60" s="33" t="str">
        <f>IF(入力!E39="","",入力!E39)</f>
        <v>ソラ</v>
      </c>
      <c r="G60" s="33">
        <f>IF(入力!M39="","",入力!M39)</f>
        <v>516949089</v>
      </c>
      <c r="H60" s="33" t="str">
        <f>IF(入力!I39="","",入力!I39)</f>
        <v>船橋市立塚田小学校</v>
      </c>
      <c r="I60" s="33">
        <f>IF(入力!G39="","",入力!G39)</f>
        <v>5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丸山</v>
      </c>
      <c r="D61" s="33" t="str">
        <f>IF(入力!E42="","",入力!E42)</f>
        <v>翔</v>
      </c>
      <c r="E61" s="33" t="str">
        <f>IF(入力!C41="","",入力!C41)</f>
        <v>マルヤマ</v>
      </c>
      <c r="F61" s="33" t="str">
        <f>IF(入力!E41="","",入力!E41)</f>
        <v>ショウ</v>
      </c>
      <c r="G61" s="33">
        <f>IF(入力!M41="","",入力!M41)</f>
        <v>516949094</v>
      </c>
      <c r="H61" s="33" t="str">
        <f>IF(入力!I41="","",入力!I41)</f>
        <v>船橋市立塚田小学校</v>
      </c>
      <c r="I61" s="33">
        <f>IF(入力!G41="","",入力!G41)</f>
        <v>5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田村</v>
      </c>
      <c r="D62" s="33" t="str">
        <f>IF(入力!E44="","",入力!E44)</f>
        <v>海</v>
      </c>
      <c r="E62" s="33" t="str">
        <f>IF(入力!C43="","",入力!C43)</f>
        <v>タムラ</v>
      </c>
      <c r="F62" s="33" t="str">
        <f>IF(入力!E43="","",入力!E43)</f>
        <v>カイ</v>
      </c>
      <c r="G62" s="33">
        <f>IF(入力!M43="","",入力!M43)</f>
        <v>518622978</v>
      </c>
      <c r="H62" s="33" t="str">
        <f>IF(入力!I43="","",入力!I43)</f>
        <v>船橋市立法典小学校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有水</v>
      </c>
      <c r="D63" s="33" t="str">
        <f>IF(入力!E46="","",入力!E46)</f>
        <v>蒼真</v>
      </c>
      <c r="E63" s="33" t="str">
        <f>IF(入力!C45="","",入力!C45)</f>
        <v>アリミズ</v>
      </c>
      <c r="F63" s="33" t="str">
        <f>IF(入力!E45="","",入力!E45)</f>
        <v>ソウマ</v>
      </c>
      <c r="G63" s="33">
        <f>IF(入力!M45="","",入力!M45)</f>
        <v>515468476</v>
      </c>
      <c r="H63" s="33" t="str">
        <f>IF(入力!I45="","",入力!I45)</f>
        <v>船橋市立法典小学校</v>
      </c>
      <c r="I63" s="33">
        <f>IF(入力!G45="","",入力!G45)</f>
        <v>4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大澤</v>
      </c>
      <c r="D64" s="33" t="str">
        <f>IF(入力!E48="","",入力!E48)</f>
        <v>樹人</v>
      </c>
      <c r="E64" s="33" t="str">
        <f>IF(入力!C47="","",入力!C47)</f>
        <v>オオサワ</v>
      </c>
      <c r="F64" s="33" t="str">
        <f>IF(入力!E47="","",入力!E47)</f>
        <v>ミキト</v>
      </c>
      <c r="G64" s="33">
        <f>IF(入力!M47="","",入力!M47)</f>
        <v>516649265</v>
      </c>
      <c r="H64" s="33" t="str">
        <f>IF(入力!I47="","",入力!I47)</f>
        <v>船橋市立法典小学校</v>
      </c>
      <c r="I64" s="33">
        <f>IF(入力!G47="","",入力!G47)</f>
        <v>4</v>
      </c>
      <c r="J64" s="33">
        <f>IF(入力!P47="","",入力!P47)</f>
        <v>141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丸山</v>
      </c>
      <c r="D65" s="33" t="str">
        <f>IF(入力!E50="","",入力!E50)</f>
        <v>隼矢</v>
      </c>
      <c r="E65" s="33" t="str">
        <f>IF(入力!C49="","",入力!C49)</f>
        <v>マルヤマ</v>
      </c>
      <c r="F65" s="33" t="str">
        <f>IF(入力!E49="","",入力!E49)</f>
        <v>シュンヤ</v>
      </c>
      <c r="G65" s="33">
        <f>IF(入力!M49="","",入力!M49)</f>
        <v>516949100</v>
      </c>
      <c r="H65" s="33" t="str">
        <f>IF(入力!I49="","",入力!I49)</f>
        <v>船橋市立塚田小学校</v>
      </c>
      <c r="I65" s="33">
        <f>IF(入力!G49="","",入力!G49)</f>
        <v>4</v>
      </c>
      <c r="J65" s="33">
        <f>IF(入力!P49="","",入力!P49)</f>
        <v>132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北野</v>
      </c>
      <c r="D66" s="33" t="str">
        <f>IF(入力!E52="","",入力!E52)</f>
        <v>光政</v>
      </c>
      <c r="E66" s="33" t="str">
        <f>IF(入力!C51="","",入力!C51)</f>
        <v>キタノ</v>
      </c>
      <c r="F66" s="33" t="str">
        <f>IF(入力!E51="","",入力!E51)</f>
        <v>ミツマサ</v>
      </c>
      <c r="G66" s="33">
        <f>IF(入力!M51="","",入力!M51)</f>
        <v>518132149</v>
      </c>
      <c r="H66" s="33" t="str">
        <f>IF(入力!I51="","",入力!I51)</f>
        <v>船橋市立海神小学校</v>
      </c>
      <c r="I66" s="33">
        <f>IF(入力!G51="","",入力!G51)</f>
        <v>1</v>
      </c>
      <c r="J66" s="33">
        <f>IF(入力!P51="","",入力!P51)</f>
        <v>122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矢萩寛子</cp:lastModifiedBy>
  <cp:lastPrinted>2016-05-09T15:17:35Z</cp:lastPrinted>
  <dcterms:created xsi:type="dcterms:W3CDTF">2014-04-05T09:56:00Z</dcterms:created>
  <dcterms:modified xsi:type="dcterms:W3CDTF">2018-09-22T08:11:36Z</dcterms:modified>
</cp:coreProperties>
</file>