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<sst xmlns="http://schemas.openxmlformats.org/spreadsheetml/2006/main" count="419" uniqueCount="281">
  <si>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</si>
  <si>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</si>
  <si>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</si>
  <si>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</si>
  <si>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</si>
  <si>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</si>
  <si>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</si>
  <si>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</si>
  <si>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</si>
  <si>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</si>
  <si>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</si>
  <si>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</si>
  <si>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</si>
  <si>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</si>
  <si>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</si>
  <si>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</si>
  <si>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</si>
  <si>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</si>
  <si>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</si>
  <si>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</si>
  <si>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</si>
  <si>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</si>
  <si>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</si>
  <si>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</si>
  <si>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</si>
  <si>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</si>
  <si>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</si>
  <si>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</si>
  <si>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</si>
  <si>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</si>
  <si>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</si>
  <si>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</si>
  <si>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</si>
  <si>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</si>
  <si>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</si>
  <si>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</si>
  <si>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</si>
  <si>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</si>
  <si>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</si>
  <si>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</si>
  <si>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</si>
  <si>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</si>
  <si>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</si>
  <si>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</si>
  <si>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</si>
  <si>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</si>
  <si>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</si>
  <si>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</si>
  <si>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</si>
  <si>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</si>
  <si>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</si>
  <si>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</si>
  <si>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</si>
  <si>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</si>
  <si>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</si>
  <si>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</si>
  <si>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</si>
  <si>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</si>
  <si>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</si>
  <si>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</si>
  <si>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</si>
  <si>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</si>
  <si>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</si>
  <si>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</si>
  <si>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</si>
  <si>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</si>
  <si>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</si>
  <si>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</si>
  <si>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</si>
  <si>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</si>
  <si>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</si>
  <si>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</si>
  <si>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</si>
  <si>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</si>
  <si>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</si>
  <si>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</si>
  <si>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</si>
  <si>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</si>
  <si>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</si>
  <si>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</si>
  <si>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</si>
  <si>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</si>
  <si>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</si>
  <si>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</si>
  <si>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</si>
  <si>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</si>
  <si>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</si>
  <si>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</si>
  <si>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</si>
  <si>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</si>
  <si>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</si>
  <si>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</si>
  <si>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</si>
  <si>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</si>
  <si>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</si>
  <si>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</si>
  <si>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</si>
  <si>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</si>
  <si>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</si>
  <si>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</si>
  <si>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</si>
  <si>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</si>
  <si>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</si>
  <si>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</si>
  <si>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</si>
  <si>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</si>
  <si>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</si>
  <si>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</si>
  <si>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</si>
  <si>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</si>
  <si>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</si>
  <si>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</si>
  <si>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</si>
  <si>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</si>
  <si>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</si>
  <si>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</si>
  <si>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</si>
  <si>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</si>
  <si>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</si>
  <si>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</si>
  <si>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</si>
  <si>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</si>
  <si>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</si>
  <si>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</si>
  <si>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</si>
  <si>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</si>
  <si>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</si>
  <si>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</si>
  <si>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</si>
  <si>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</si>
  <si>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</si>
  <si>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</si>
  <si>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</si>
  <si>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</si>
  <si>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</si>
  <si>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</si>
  <si>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</si>
  <si>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</si>
  <si>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</si>
  <si>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</si>
  <si>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</si>
  <si>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</si>
  <si>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</si>
  <si>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</si>
  <si>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</si>
  <si>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</si>
  <si>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</si>
  <si>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</si>
  <si>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</si>
  <si>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</si>
  <si>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</si>
  <si>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</si>
  <si>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</si>
  <si>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</si>
  <si>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</si>
  <si>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</si>
  <si>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</si>
  <si>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</si>
  <si>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</si>
  <si>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</si>
  <si>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</si>
  <si>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</si>
  <si>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</si>
  <si>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</si>
  <si>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</si>
  <si>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</si>
  <si>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</si>
  <si>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</si>
  <si>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</si>
  <si>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</si>
  <si>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</si>
  <si>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</si>
  <si>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</si>
  <si>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</si>
  <si>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</si>
  <si>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</si>
  <si>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</si>
  <si>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</si>
  <si>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</si>
  <si>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</si>
  <si>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</si>
  <si>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</si>
  <si>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</si>
  <si>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</si>
  <si>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</si>
  <si>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</si>
  <si>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</si>
  <si>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</si>
  <si>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</si>
  <si>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</si>
  <si>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</si>
  <si>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</si>
  <si>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</si>
  <si>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</si>
  <si>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</si>
  <si>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</si>
  <si>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</si>
  <si>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</si>
  <si>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</si>
  <si>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</si>
  <si>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1">
      <t>ホウ</t>
    </rPh>
    <rPh sb="1" eb="2">
      <t>テン</t>
    </rPh>
    <rPh sb="2" eb="3">
      <t>ヒガシ</t>
    </rPh>
    <phoneticPr fontId="2"/>
  </si>
  <si>
    <t>ホウデンヒガシスポーツクラブ</t>
    <phoneticPr fontId="2"/>
  </si>
  <si>
    <t>男子</t>
    <rPh sb="0" eb="2">
      <t>ダンシ</t>
    </rPh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</si>
  <si>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</si>
  <si>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</si>
  <si>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2">
      <t>マゴメ</t>
    </rPh>
    <rPh sb="2" eb="3">
      <t>サワ</t>
    </rPh>
    <phoneticPr fontId="2"/>
  </si>
  <si>
    <t>田中</t>
    <rPh sb="0" eb="2">
      <t>タナカ</t>
    </rPh>
    <phoneticPr fontId="2"/>
  </si>
  <si>
    <t>辰憲</t>
    <rPh sb="0" eb="1">
      <t>タツ</t>
    </rPh>
    <rPh sb="1" eb="2">
      <t>ノリ</t>
    </rPh>
    <phoneticPr fontId="2"/>
  </si>
  <si>
    <t>タナカ</t>
    <phoneticPr fontId="2"/>
  </si>
  <si>
    <t>タツノリ</t>
    <phoneticPr fontId="2"/>
  </si>
  <si>
    <t>０９１Ｃ０１８３７９</t>
    <phoneticPr fontId="2"/>
  </si>
  <si>
    <t>２７３</t>
    <phoneticPr fontId="2"/>
  </si>
  <si>
    <t>００４１</t>
    <phoneticPr fontId="2"/>
  </si>
  <si>
    <t>船橋市旭町２－１０－２１</t>
    <rPh sb="0" eb="3">
      <t>フナバシシ</t>
    </rPh>
    <rPh sb="3" eb="4">
      <t>アサヒ</t>
    </rPh>
    <rPh sb="4" eb="5">
      <t>マチ</t>
    </rPh>
    <phoneticPr fontId="2"/>
  </si>
  <si>
    <t>０４７</t>
    <phoneticPr fontId="2"/>
  </si>
  <si>
    <t>４３８</t>
    <phoneticPr fontId="2"/>
  </si>
  <si>
    <t>６３５６</t>
    <phoneticPr fontId="2"/>
  </si>
  <si>
    <t>星</t>
    <rPh sb="0" eb="1">
      <t>ホシ</t>
    </rPh>
    <phoneticPr fontId="2"/>
  </si>
  <si>
    <t>洋二</t>
    <rPh sb="0" eb="2">
      <t>ヨウジ</t>
    </rPh>
    <phoneticPr fontId="2"/>
  </si>
  <si>
    <t>ホシ</t>
    <phoneticPr fontId="2"/>
  </si>
  <si>
    <t>ヨウジ</t>
    <phoneticPr fontId="2"/>
  </si>
  <si>
    <t>０８０１</t>
    <phoneticPr fontId="2"/>
  </si>
  <si>
    <t>船橋市高野台４－８－３１</t>
    <rPh sb="0" eb="3">
      <t>フナバシシ</t>
    </rPh>
    <rPh sb="3" eb="6">
      <t>コウヤダイ</t>
    </rPh>
    <phoneticPr fontId="2"/>
  </si>
  <si>
    <t>０９０</t>
    <phoneticPr fontId="2"/>
  </si>
  <si>
    <t>４１７０</t>
    <phoneticPr fontId="2"/>
  </si>
  <si>
    <t>６９６４</t>
    <phoneticPr fontId="2"/>
  </si>
  <si>
    <t>森</t>
    <rPh sb="0" eb="1">
      <t>モリ</t>
    </rPh>
    <phoneticPr fontId="2"/>
  </si>
  <si>
    <t>良子</t>
    <rPh sb="0" eb="2">
      <t>リョウコ</t>
    </rPh>
    <phoneticPr fontId="2"/>
  </si>
  <si>
    <t>モリ</t>
    <phoneticPr fontId="2"/>
  </si>
  <si>
    <t>リョウコ</t>
    <phoneticPr fontId="2"/>
  </si>
  <si>
    <t>０８５１</t>
    <phoneticPr fontId="2"/>
  </si>
  <si>
    <t>船橋市馬込町９６５－１４５</t>
    <rPh sb="0" eb="3">
      <t>フナバシシ</t>
    </rPh>
    <rPh sb="3" eb="5">
      <t>マゴメ</t>
    </rPh>
    <rPh sb="5" eb="6">
      <t>マチ</t>
    </rPh>
    <phoneticPr fontId="2"/>
  </si>
  <si>
    <t>２２２２</t>
    <phoneticPr fontId="2"/>
  </si>
  <si>
    <t>１９２１</t>
    <phoneticPr fontId="2"/>
  </si>
  <si>
    <t>樋田</t>
    <rPh sb="0" eb="2">
      <t>ヒダ</t>
    </rPh>
    <phoneticPr fontId="2"/>
  </si>
  <si>
    <t>龍倖</t>
    <rPh sb="0" eb="1">
      <t>タツ</t>
    </rPh>
    <rPh sb="1" eb="2">
      <t>ユキ</t>
    </rPh>
    <phoneticPr fontId="2"/>
  </si>
  <si>
    <t>ヒダ</t>
    <phoneticPr fontId="2"/>
  </si>
  <si>
    <t>タツユキ</t>
    <phoneticPr fontId="2"/>
  </si>
  <si>
    <t>①</t>
    <phoneticPr fontId="2"/>
  </si>
  <si>
    <t>横田</t>
    <rPh sb="0" eb="2">
      <t>ヨコタ</t>
    </rPh>
    <phoneticPr fontId="2"/>
  </si>
  <si>
    <t>琉詩</t>
    <rPh sb="0" eb="1">
      <t>リュウ</t>
    </rPh>
    <rPh sb="1" eb="2">
      <t>ウタ</t>
    </rPh>
    <phoneticPr fontId="2"/>
  </si>
  <si>
    <t>ヨコタ</t>
    <phoneticPr fontId="2"/>
  </si>
  <si>
    <t>リュウタ</t>
    <phoneticPr fontId="2"/>
  </si>
  <si>
    <t>北野</t>
    <rPh sb="0" eb="2">
      <t>キタノ</t>
    </rPh>
    <phoneticPr fontId="2"/>
  </si>
  <si>
    <t>光政</t>
    <rPh sb="0" eb="2">
      <t>ミツマサ</t>
    </rPh>
    <phoneticPr fontId="2"/>
  </si>
  <si>
    <t>キタノ</t>
    <phoneticPr fontId="2"/>
  </si>
  <si>
    <t>ミツマサ</t>
    <phoneticPr fontId="2"/>
  </si>
  <si>
    <t>森上</t>
    <rPh sb="0" eb="2">
      <t>モリカミ</t>
    </rPh>
    <phoneticPr fontId="2"/>
  </si>
  <si>
    <t>璃風</t>
    <rPh sb="0" eb="1">
      <t>リ</t>
    </rPh>
    <rPh sb="1" eb="2">
      <t>カゼ</t>
    </rPh>
    <phoneticPr fontId="2"/>
  </si>
  <si>
    <t>モリカミ</t>
    <phoneticPr fontId="2"/>
  </si>
  <si>
    <t>リブ</t>
    <phoneticPr fontId="2"/>
  </si>
  <si>
    <t>大西</t>
    <rPh sb="0" eb="2">
      <t>オオニシ</t>
    </rPh>
    <phoneticPr fontId="2"/>
  </si>
  <si>
    <t>オオニシ</t>
    <phoneticPr fontId="2"/>
  </si>
  <si>
    <t>ショウタロウ</t>
    <phoneticPr fontId="2"/>
  </si>
  <si>
    <t>横山</t>
    <rPh sb="0" eb="2">
      <t>ヨコヤマ</t>
    </rPh>
    <phoneticPr fontId="2"/>
  </si>
  <si>
    <t>七斗</t>
    <rPh sb="0" eb="1">
      <t>ナナ</t>
    </rPh>
    <rPh sb="1" eb="2">
      <t>ト</t>
    </rPh>
    <phoneticPr fontId="2"/>
  </si>
  <si>
    <t>ヨコヤマ</t>
    <phoneticPr fontId="2"/>
  </si>
  <si>
    <t>ナナト</t>
    <phoneticPr fontId="2"/>
  </si>
  <si>
    <t>佐藤</t>
    <rPh sb="0" eb="2">
      <t>サトウ</t>
    </rPh>
    <phoneticPr fontId="2"/>
  </si>
  <si>
    <t>サトウ</t>
    <phoneticPr fontId="2"/>
  </si>
  <si>
    <t>ユウマ</t>
    <phoneticPr fontId="2"/>
  </si>
  <si>
    <t>敬良</t>
    <rPh sb="0" eb="1">
      <t>ケイ</t>
    </rPh>
    <rPh sb="1" eb="2">
      <t>リョウ</t>
    </rPh>
    <phoneticPr fontId="2"/>
  </si>
  <si>
    <t>タカラ</t>
    <phoneticPr fontId="2"/>
  </si>
  <si>
    <t>泰良</t>
    <rPh sb="0" eb="2">
      <t>タイラ</t>
    </rPh>
    <phoneticPr fontId="2"/>
  </si>
  <si>
    <t>タイラ</t>
    <phoneticPr fontId="2"/>
  </si>
  <si>
    <t>琉</t>
    <rPh sb="0" eb="1">
      <t>リュウ</t>
    </rPh>
    <phoneticPr fontId="2"/>
  </si>
  <si>
    <t>リュウ</t>
    <phoneticPr fontId="2"/>
  </si>
  <si>
    <t>ヨウジ</t>
    <phoneticPr fontId="2"/>
  </si>
  <si>
    <t>０８０１</t>
    <phoneticPr fontId="2"/>
  </si>
  <si>
    <t>０９０</t>
    <phoneticPr fontId="2"/>
  </si>
  <si>
    <t>４１７０</t>
    <phoneticPr fontId="2"/>
  </si>
  <si>
    <t>６９６４</t>
    <phoneticPr fontId="2"/>
  </si>
  <si>
    <t>照太朗</t>
    <rPh sb="0" eb="2">
      <t>ショウタ</t>
    </rPh>
    <rPh sb="2" eb="3">
      <t>ロウ</t>
    </rPh>
    <phoneticPr fontId="2"/>
  </si>
  <si>
    <t>船橋市立法典東小学校</t>
    <rPh sb="0" eb="4">
      <t>フナバシシリツ</t>
    </rPh>
    <rPh sb="4" eb="5">
      <t>ホウ</t>
    </rPh>
    <rPh sb="5" eb="6">
      <t>テン</t>
    </rPh>
    <rPh sb="6" eb="7">
      <t>ヒガシ</t>
    </rPh>
    <rPh sb="7" eb="10">
      <t>ショウガッコウ</t>
    </rPh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</si>
  <si>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</si>
  <si>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船橋市立法典小学校</t>
    <rPh sb="0" eb="4">
      <t>フナバシシリツ</t>
    </rPh>
    <rPh sb="4" eb="5">
      <t>ホウ</t>
    </rPh>
    <rPh sb="5" eb="6">
      <t>テン</t>
    </rPh>
    <rPh sb="6" eb="9">
      <t>ショウガッコウ</t>
    </rPh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</si>
  <si>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</si>
  <si>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2"/>
  </si>
  <si>
    <t>船橋市立法典小学校</t>
    <rPh sb="0" eb="4">
      <t>フナバシシリツ</t>
    </rPh>
    <rPh sb="4" eb="9">
      <t>ホウテンショウガッコウ</t>
    </rPh>
    <phoneticPr fontId="2"/>
  </si>
  <si>
    <t>悠真</t>
    <rPh sb="0" eb="1">
      <t>ユウ</t>
    </rPh>
    <rPh sb="1" eb="2">
      <t>マ</t>
    </rPh>
    <phoneticPr fontId="2"/>
  </si>
  <si>
    <t>６年樋田・横田を中心に北野・森上・大西・横山・佐藤（悠）・森（敬）が拾って繋ぎ、ＰＳ森（泰）・佐藤（琉）が一丸となって全員バレーで勝利を目指す！</t>
    <rPh sb="1" eb="2">
      <t>ネン</t>
    </rPh>
    <rPh sb="2" eb="4">
      <t>ヒダ</t>
    </rPh>
    <rPh sb="5" eb="7">
      <t>ヨコタ</t>
    </rPh>
    <rPh sb="8" eb="10">
      <t>チュウシン</t>
    </rPh>
    <rPh sb="11" eb="13">
      <t>キタノ</t>
    </rPh>
    <rPh sb="14" eb="15">
      <t>モリ</t>
    </rPh>
    <rPh sb="15" eb="16">
      <t>ウエ</t>
    </rPh>
    <rPh sb="17" eb="19">
      <t>オオニシ</t>
    </rPh>
    <rPh sb="20" eb="22">
      <t>ヨコヤマ</t>
    </rPh>
    <rPh sb="23" eb="25">
      <t>サトウ</t>
    </rPh>
    <rPh sb="26" eb="27">
      <t>ユウ</t>
    </rPh>
    <rPh sb="29" eb="30">
      <t>モリ</t>
    </rPh>
    <rPh sb="31" eb="32">
      <t>ケイ</t>
    </rPh>
    <rPh sb="34" eb="35">
      <t>ヒロ</t>
    </rPh>
    <rPh sb="37" eb="38">
      <t>ツナ</t>
    </rPh>
    <rPh sb="42" eb="43">
      <t>モリ</t>
    </rPh>
    <rPh sb="44" eb="45">
      <t>タイ</t>
    </rPh>
    <rPh sb="47" eb="49">
      <t>サトウ</t>
    </rPh>
    <rPh sb="50" eb="51">
      <t>リュウ</t>
    </rPh>
    <rPh sb="53" eb="55">
      <t>イチガン</t>
    </rPh>
    <rPh sb="59" eb="61">
      <t>ゼンイン</t>
    </rPh>
    <rPh sb="65" eb="67">
      <t>ショウリ</t>
    </rPh>
    <rPh sb="68" eb="70">
      <t>メザ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</si>
</sst>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B18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202</v>
      </c>
      <c r="K3" s="84"/>
      <c r="L3" s="84"/>
      <c r="M3" s="84"/>
      <c r="N3" s="84"/>
      <c r="O3" s="85"/>
      <c r="P3" s="209" t="s">
        <v>203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179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431605888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12004</v>
      </c>
      <c r="K5" s="145"/>
      <c r="L5" s="145"/>
      <c r="M5" s="145"/>
      <c r="N5" s="145"/>
      <c r="O5" s="145"/>
      <c r="P5" s="199" t="s">
        <v>204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205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4" t="s">
        <v>208</v>
      </c>
      <c r="D7" s="110"/>
      <c r="E7" s="135" t="s">
        <v>209</v>
      </c>
      <c r="F7" s="111"/>
      <c r="G7" s="92">
        <v>506095960</v>
      </c>
      <c r="H7" s="92"/>
      <c r="I7" s="92"/>
      <c r="J7" s="92"/>
      <c r="K7" s="92"/>
      <c r="L7" s="92"/>
      <c r="M7" s="146" t="s">
        <v>210</v>
      </c>
      <c r="N7" s="92"/>
      <c r="O7" s="92"/>
      <c r="P7" s="89" t="s">
        <v>72</v>
      </c>
      <c r="Q7" s="90"/>
      <c r="R7" s="108" t="s">
        <v>211</v>
      </c>
      <c r="S7" s="108"/>
      <c r="T7" s="108"/>
      <c r="U7" s="108"/>
      <c r="V7" s="50" t="s">
        <v>73</v>
      </c>
      <c r="W7" s="107" t="s">
        <v>212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214</v>
      </c>
      <c r="AM7" s="147"/>
      <c r="AN7" s="147"/>
      <c r="AO7" s="147"/>
      <c r="AP7" s="147"/>
      <c r="AQ7" s="147"/>
      <c r="AR7" s="147"/>
      <c r="AS7" s="59" t="s">
        <v>75</v>
      </c>
      <c r="AT7" s="258">
        <v>39</v>
      </c>
    </row>
    <row r="8" spans="1:51" ht="18" customHeight="1">
      <c r="A8" s="99"/>
      <c r="B8" s="100"/>
      <c r="C8" s="137" t="s">
        <v>206</v>
      </c>
      <c r="D8" s="138"/>
      <c r="E8" s="139" t="s">
        <v>207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213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215</v>
      </c>
      <c r="AL8" s="151"/>
      <c r="AM8" s="151"/>
      <c r="AN8" s="151"/>
      <c r="AO8" s="60" t="s">
        <v>76</v>
      </c>
      <c r="AP8" s="151" t="s">
        <v>216</v>
      </c>
      <c r="AQ8" s="151"/>
      <c r="AR8" s="151"/>
      <c r="AS8" s="152"/>
      <c r="AT8" s="258"/>
    </row>
    <row r="9" spans="1:51" ht="14.45" customHeight="1">
      <c r="A9" s="99" t="s">
        <v>150</v>
      </c>
      <c r="B9" s="100"/>
      <c r="C9" s="134" t="s">
        <v>219</v>
      </c>
      <c r="D9" s="110"/>
      <c r="E9" s="135" t="s">
        <v>220</v>
      </c>
      <c r="F9" s="111"/>
      <c r="G9" s="92">
        <v>510164323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211</v>
      </c>
      <c r="S9" s="108"/>
      <c r="T9" s="108"/>
      <c r="U9" s="108"/>
      <c r="V9" s="50" t="s">
        <v>73</v>
      </c>
      <c r="W9" s="107" t="s">
        <v>221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223</v>
      </c>
      <c r="AM9" s="147"/>
      <c r="AN9" s="147"/>
      <c r="AO9" s="147"/>
      <c r="AP9" s="147"/>
      <c r="AQ9" s="147"/>
      <c r="AR9" s="147"/>
      <c r="AS9" s="59" t="s">
        <v>194</v>
      </c>
      <c r="AT9" s="259">
        <v>51</v>
      </c>
    </row>
    <row r="10" spans="1:51" ht="18" customHeight="1">
      <c r="A10" s="99"/>
      <c r="B10" s="100"/>
      <c r="C10" s="137" t="s">
        <v>217</v>
      </c>
      <c r="D10" s="138"/>
      <c r="E10" s="139" t="s">
        <v>218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222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6"/>
      <c r="AK10" s="150" t="s">
        <v>224</v>
      </c>
      <c r="AL10" s="151"/>
      <c r="AM10" s="151"/>
      <c r="AN10" s="151"/>
      <c r="AO10" s="60" t="s">
        <v>195</v>
      </c>
      <c r="AP10" s="151" t="s">
        <v>225</v>
      </c>
      <c r="AQ10" s="151"/>
      <c r="AR10" s="151"/>
      <c r="AS10" s="152"/>
      <c r="AT10" s="259"/>
    </row>
    <row r="11" spans="1:51" ht="14.45" customHeight="1">
      <c r="A11" s="99" t="s">
        <v>151</v>
      </c>
      <c r="B11" s="100"/>
      <c r="C11" s="134" t="s">
        <v>228</v>
      </c>
      <c r="D11" s="110"/>
      <c r="E11" s="135" t="s">
        <v>229</v>
      </c>
      <c r="F11" s="111"/>
      <c r="G11" s="92">
        <v>522152454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211</v>
      </c>
      <c r="S11" s="108"/>
      <c r="T11" s="108"/>
      <c r="U11" s="108"/>
      <c r="V11" s="50" t="s">
        <v>73</v>
      </c>
      <c r="W11" s="107" t="s">
        <v>230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223</v>
      </c>
      <c r="AM11" s="147"/>
      <c r="AN11" s="147"/>
      <c r="AO11" s="147"/>
      <c r="AP11" s="147"/>
      <c r="AQ11" s="147"/>
      <c r="AR11" s="147"/>
      <c r="AS11" s="59" t="s">
        <v>194</v>
      </c>
      <c r="AT11" s="259">
        <v>37</v>
      </c>
    </row>
    <row r="12" spans="1:51" ht="18" customHeight="1">
      <c r="A12" s="99"/>
      <c r="B12" s="100"/>
      <c r="C12" s="137" t="s">
        <v>226</v>
      </c>
      <c r="D12" s="138"/>
      <c r="E12" s="139" t="s">
        <v>227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231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6"/>
      <c r="AK12" s="150" t="s">
        <v>232</v>
      </c>
      <c r="AL12" s="151"/>
      <c r="AM12" s="151"/>
      <c r="AN12" s="151"/>
      <c r="AO12" s="60" t="s">
        <v>195</v>
      </c>
      <c r="AP12" s="151" t="s">
        <v>233</v>
      </c>
      <c r="AQ12" s="151"/>
      <c r="AR12" s="151"/>
      <c r="AS12" s="152"/>
      <c r="AT12" s="259"/>
    </row>
    <row r="13" spans="1:51" ht="15" customHeight="1">
      <c r="A13" s="99" t="s">
        <v>152</v>
      </c>
      <c r="B13" s="100"/>
      <c r="C13" s="163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99"/>
      <c r="B14" s="100"/>
      <c r="C14" s="153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4" t="s">
        <v>166</v>
      </c>
      <c r="B15" s="100"/>
      <c r="C15" s="134" t="s">
        <v>219</v>
      </c>
      <c r="D15" s="110"/>
      <c r="E15" s="135" t="s">
        <v>267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211</v>
      </c>
      <c r="S15" s="108"/>
      <c r="T15" s="108"/>
      <c r="U15" s="108"/>
      <c r="V15" s="49" t="s">
        <v>73</v>
      </c>
      <c r="W15" s="107" t="s">
        <v>268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269</v>
      </c>
      <c r="AM15" s="147"/>
      <c r="AN15" s="147"/>
      <c r="AO15" s="147"/>
      <c r="AP15" s="147"/>
      <c r="AQ15" s="147"/>
      <c r="AR15" s="147"/>
      <c r="AS15" s="59" t="s">
        <v>194</v>
      </c>
      <c r="AT15" s="259"/>
    </row>
    <row r="16" spans="1:51" ht="18" customHeight="1">
      <c r="A16" s="99"/>
      <c r="B16" s="100"/>
      <c r="C16" s="137" t="s">
        <v>217</v>
      </c>
      <c r="D16" s="138"/>
      <c r="E16" s="139" t="s">
        <v>218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222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6"/>
      <c r="AK16" s="150" t="s">
        <v>270</v>
      </c>
      <c r="AL16" s="151"/>
      <c r="AM16" s="151"/>
      <c r="AN16" s="151"/>
      <c r="AO16" s="60" t="s">
        <v>195</v>
      </c>
      <c r="AP16" s="151" t="s">
        <v>271</v>
      </c>
      <c r="AQ16" s="151"/>
      <c r="AR16" s="151"/>
      <c r="AS16" s="152"/>
      <c r="AT16" s="259"/>
    </row>
    <row r="17" spans="1:46">
      <c r="A17" s="99" t="s">
        <v>6</v>
      </c>
      <c r="B17" s="100"/>
      <c r="C17" s="158" t="str">
        <f>IF(P16="","",P16)</f>
        <v>船橋市高野台４－８－３１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０９０-４１７０-６９６４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9" t="s">
        <v>173</v>
      </c>
      <c r="D23" s="160"/>
      <c r="E23" s="161" t="s">
        <v>174</v>
      </c>
      <c r="F23" s="162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238</v>
      </c>
      <c r="C25" s="134" t="s">
        <v>236</v>
      </c>
      <c r="D25" s="110"/>
      <c r="E25" s="135" t="s">
        <v>237</v>
      </c>
      <c r="F25" s="111"/>
      <c r="G25" s="121">
        <v>6</v>
      </c>
      <c r="H25" s="117"/>
      <c r="I25" s="115" t="s">
        <v>273</v>
      </c>
      <c r="J25" s="116"/>
      <c r="K25" s="116"/>
      <c r="L25" s="117"/>
      <c r="M25" s="121">
        <v>519464652</v>
      </c>
      <c r="N25" s="116"/>
      <c r="O25" s="117"/>
      <c r="P25" s="121">
        <v>148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234</v>
      </c>
      <c r="D26" s="138"/>
      <c r="E26" s="139" t="s">
        <v>235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241</v>
      </c>
      <c r="D27" s="110"/>
      <c r="E27" s="135" t="s">
        <v>242</v>
      </c>
      <c r="F27" s="111"/>
      <c r="G27" s="121">
        <v>6</v>
      </c>
      <c r="H27" s="117"/>
      <c r="I27" s="115" t="s">
        <v>273</v>
      </c>
      <c r="J27" s="116"/>
      <c r="K27" s="116"/>
      <c r="L27" s="117"/>
      <c r="M27" s="121">
        <v>518910068</v>
      </c>
      <c r="N27" s="116"/>
      <c r="O27" s="117"/>
      <c r="P27" s="121">
        <v>164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239</v>
      </c>
      <c r="D28" s="138"/>
      <c r="E28" s="139" t="s">
        <v>240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245</v>
      </c>
      <c r="D29" s="110"/>
      <c r="E29" s="135" t="s">
        <v>246</v>
      </c>
      <c r="F29" s="111"/>
      <c r="G29" s="121">
        <v>5</v>
      </c>
      <c r="H29" s="117"/>
      <c r="I29" s="115" t="s">
        <v>274</v>
      </c>
      <c r="J29" s="116"/>
      <c r="K29" s="116"/>
      <c r="L29" s="117"/>
      <c r="M29" s="121">
        <v>518132149</v>
      </c>
      <c r="N29" s="116"/>
      <c r="O29" s="117"/>
      <c r="P29" s="121">
        <v>145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243</v>
      </c>
      <c r="D30" s="138"/>
      <c r="E30" s="139" t="s">
        <v>244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249</v>
      </c>
      <c r="D31" s="110"/>
      <c r="E31" s="135" t="s">
        <v>250</v>
      </c>
      <c r="F31" s="111"/>
      <c r="G31" s="121">
        <v>5</v>
      </c>
      <c r="H31" s="117"/>
      <c r="I31" s="115" t="s">
        <v>275</v>
      </c>
      <c r="J31" s="116"/>
      <c r="K31" s="116"/>
      <c r="L31" s="117"/>
      <c r="M31" s="121">
        <v>521879703</v>
      </c>
      <c r="N31" s="116"/>
      <c r="O31" s="117"/>
      <c r="P31" s="121">
        <v>154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247</v>
      </c>
      <c r="D32" s="138"/>
      <c r="E32" s="139" t="s">
        <v>248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252</v>
      </c>
      <c r="D33" s="110"/>
      <c r="E33" s="135" t="s">
        <v>253</v>
      </c>
      <c r="F33" s="111"/>
      <c r="G33" s="121">
        <v>5</v>
      </c>
      <c r="H33" s="117"/>
      <c r="I33" s="115" t="s">
        <v>276</v>
      </c>
      <c r="J33" s="116"/>
      <c r="K33" s="116"/>
      <c r="L33" s="117"/>
      <c r="M33" s="121">
        <v>521879710</v>
      </c>
      <c r="N33" s="116"/>
      <c r="O33" s="117"/>
      <c r="P33" s="121">
        <v>135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251</v>
      </c>
      <c r="D34" s="138"/>
      <c r="E34" s="139" t="s">
        <v>272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256</v>
      </c>
      <c r="D35" s="110"/>
      <c r="E35" s="135" t="s">
        <v>257</v>
      </c>
      <c r="F35" s="111"/>
      <c r="G35" s="121">
        <v>5</v>
      </c>
      <c r="H35" s="117"/>
      <c r="I35" s="115" t="s">
        <v>277</v>
      </c>
      <c r="J35" s="116"/>
      <c r="K35" s="116"/>
      <c r="L35" s="117"/>
      <c r="M35" s="121">
        <v>521879680</v>
      </c>
      <c r="N35" s="116"/>
      <c r="O35" s="117"/>
      <c r="P35" s="121">
        <v>149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254</v>
      </c>
      <c r="D36" s="138"/>
      <c r="E36" s="139" t="s">
        <v>255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259</v>
      </c>
      <c r="D37" s="110"/>
      <c r="E37" s="135" t="s">
        <v>260</v>
      </c>
      <c r="F37" s="111"/>
      <c r="G37" s="121">
        <v>5</v>
      </c>
      <c r="H37" s="117"/>
      <c r="I37" s="115" t="s">
        <v>278</v>
      </c>
      <c r="J37" s="116"/>
      <c r="K37" s="116"/>
      <c r="L37" s="117"/>
      <c r="M37" s="121">
        <v>521879697</v>
      </c>
      <c r="N37" s="116"/>
      <c r="O37" s="117"/>
      <c r="P37" s="121">
        <v>138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258</v>
      </c>
      <c r="D38" s="138"/>
      <c r="E38" s="139" t="s">
        <v>279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228</v>
      </c>
      <c r="D39" s="110"/>
      <c r="E39" s="135" t="s">
        <v>262</v>
      </c>
      <c r="F39" s="111"/>
      <c r="G39" s="121">
        <v>3</v>
      </c>
      <c r="H39" s="117"/>
      <c r="I39" s="115" t="s">
        <v>273</v>
      </c>
      <c r="J39" s="116"/>
      <c r="K39" s="116"/>
      <c r="L39" s="117"/>
      <c r="M39" s="121">
        <v>521031071</v>
      </c>
      <c r="N39" s="116"/>
      <c r="O39" s="117"/>
      <c r="P39" s="121">
        <v>135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226</v>
      </c>
      <c r="D40" s="138"/>
      <c r="E40" s="139" t="s">
        <v>261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228</v>
      </c>
      <c r="D41" s="110"/>
      <c r="E41" s="135" t="s">
        <v>264</v>
      </c>
      <c r="F41" s="111"/>
      <c r="G41" s="121">
        <v>2</v>
      </c>
      <c r="H41" s="117"/>
      <c r="I41" s="115" t="s">
        <v>273</v>
      </c>
      <c r="J41" s="116"/>
      <c r="K41" s="116"/>
      <c r="L41" s="117"/>
      <c r="M41" s="121">
        <v>521031088</v>
      </c>
      <c r="N41" s="116"/>
      <c r="O41" s="117"/>
      <c r="P41" s="121">
        <v>125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226</v>
      </c>
      <c r="D42" s="138"/>
      <c r="E42" s="139" t="s">
        <v>263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259</v>
      </c>
      <c r="D43" s="110"/>
      <c r="E43" s="135" t="s">
        <v>266</v>
      </c>
      <c r="F43" s="111"/>
      <c r="G43" s="121">
        <v>2</v>
      </c>
      <c r="H43" s="117"/>
      <c r="I43" s="115" t="s">
        <v>273</v>
      </c>
      <c r="J43" s="116"/>
      <c r="K43" s="116"/>
      <c r="L43" s="117"/>
      <c r="M43" s="121">
        <v>521879727</v>
      </c>
      <c r="N43" s="116"/>
      <c r="O43" s="117"/>
      <c r="P43" s="121">
        <v>126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258</v>
      </c>
      <c r="D44" s="138"/>
      <c r="E44" s="139" t="s">
        <v>265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63"/>
      <c r="D45" s="110"/>
      <c r="E45" s="110"/>
      <c r="F45" s="111"/>
      <c r="G45" s="121"/>
      <c r="H45" s="117"/>
      <c r="I45" s="121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53"/>
      <c r="D46" s="138"/>
      <c r="E46" s="138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63"/>
      <c r="D47" s="110"/>
      <c r="E47" s="110"/>
      <c r="F47" s="111"/>
      <c r="G47" s="121"/>
      <c r="H47" s="117"/>
      <c r="I47" s="121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/>
      <c r="D48" s="180"/>
      <c r="E48" s="180"/>
      <c r="F48" s="181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280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72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法典東スポーツクラブ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431605888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田中　辰憲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506095960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０９１Ｃ０１８３７９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星　洋二</v>
      </c>
      <c r="D9" s="277"/>
      <c r="E9" s="277"/>
      <c r="F9" s="277"/>
      <c r="G9" s="266">
        <f>IF(入力!G9="","",入力!G9)</f>
        <v>510164323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森　良子</v>
      </c>
      <c r="D11" s="277"/>
      <c r="E11" s="277"/>
      <c r="F11" s="277"/>
      <c r="G11" s="266">
        <f>IF(入力!G11="","",入力!G11)</f>
        <v>522152454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星　洋二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4" t="s">
        <v>6</v>
      </c>
      <c r="B17" s="264"/>
      <c r="C17" s="267" t="str">
        <f>IF(入力!C17="","",入力!C17&amp;"　"&amp;入力!E17)</f>
        <v>船橋市高野台４－８－３１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０９０-４１７０-６９６４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樋田　龍倖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船橋市立法典東小学校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519464652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横田　琉詩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518910068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北野　光政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船橋市立海神小学校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518132149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森上　璃風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521879703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大西　照太朗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船橋市立法典小学校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521879710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横山　七斗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船橋市立丸山小学校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521879680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佐藤　悠真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船橋市立法典小学校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521879697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森　敬良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521031071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森　泰良</v>
      </c>
      <c r="D41" s="277"/>
      <c r="E41" s="277"/>
      <c r="F41" s="277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船橋市立法典東小学校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521031088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佐藤　琉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船橋市立法典東小学校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521879727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3"/>
      <c r="AW1" s="303"/>
      <c r="AX1" s="4" t="s">
        <v>28</v>
      </c>
      <c r="AY1" s="5"/>
      <c r="AZ1" s="303"/>
      <c r="BA1" s="303"/>
      <c r="BB1" s="4" t="s">
        <v>29</v>
      </c>
      <c r="BC1" s="5"/>
      <c r="BD1" s="303"/>
      <c r="BE1" s="30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4" t="s">
        <v>65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5"/>
      <c r="E16" s="315"/>
      <c r="F16" s="315"/>
      <c r="G16" s="316"/>
      <c r="H16" s="339" t="s">
        <v>66</v>
      </c>
      <c r="I16" s="340"/>
      <c r="J16" s="340"/>
      <c r="K16" s="315" t="str">
        <f>IF(入力!C2="","",入力!C2)</f>
        <v>ホウデンヒガシスポーツクラブ</v>
      </c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6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6" t="s">
        <v>38</v>
      </c>
      <c r="AK16" s="307"/>
      <c r="AL16" s="307"/>
      <c r="AM16" s="308"/>
      <c r="AN16" s="333" t="str">
        <f>IF(入力!P3="","",入力!P3)</f>
        <v>船橋市</v>
      </c>
      <c r="AO16" s="334"/>
      <c r="AP16" s="334"/>
      <c r="AQ16" s="334"/>
      <c r="AR16" s="334"/>
      <c r="AS16" s="334"/>
      <c r="AT16" s="307" t="s">
        <v>68</v>
      </c>
      <c r="AU16" s="308"/>
      <c r="AV16" s="314" t="s">
        <v>39</v>
      </c>
      <c r="AW16" s="315"/>
      <c r="AX16" s="315"/>
      <c r="AY16" s="316"/>
      <c r="AZ16" s="321" t="str">
        <f>IF(入力!P5="","",入力!P5)</f>
        <v>東武アーバンパークライン</v>
      </c>
      <c r="BA16" s="322"/>
      <c r="BB16" s="322"/>
      <c r="BC16" s="322"/>
      <c r="BD16" s="322"/>
      <c r="BE16" s="322"/>
      <c r="BF16" s="373" t="s">
        <v>40</v>
      </c>
    </row>
    <row r="17" spans="3:58" ht="4.5" customHeight="1">
      <c r="C17" s="371"/>
      <c r="D17" s="318"/>
      <c r="E17" s="318"/>
      <c r="F17" s="318"/>
      <c r="G17" s="319"/>
      <c r="H17" s="331" t="str">
        <f>IF(入力!C3="","",入力!C3)</f>
        <v>法典東スポーツクラブ</v>
      </c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27" t="str">
        <f>IF(入力!J3="","","("&amp;入力!J3&amp;")")</f>
        <v>(男子)</v>
      </c>
      <c r="V17" s="327"/>
      <c r="W17" s="327"/>
      <c r="X17" s="328"/>
      <c r="Y17" s="355">
        <f>IF(入力!C4="","",入力!C4)</f>
        <v>431605888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9"/>
      <c r="AK17" s="310"/>
      <c r="AL17" s="310"/>
      <c r="AM17" s="311"/>
      <c r="AN17" s="335"/>
      <c r="AO17" s="336"/>
      <c r="AP17" s="336"/>
      <c r="AQ17" s="336"/>
      <c r="AR17" s="336"/>
      <c r="AS17" s="336"/>
      <c r="AT17" s="310"/>
      <c r="AU17" s="311"/>
      <c r="AV17" s="317"/>
      <c r="AW17" s="318"/>
      <c r="AX17" s="318"/>
      <c r="AY17" s="319"/>
      <c r="AZ17" s="323"/>
      <c r="BA17" s="324"/>
      <c r="BB17" s="324"/>
      <c r="BC17" s="324"/>
      <c r="BD17" s="324"/>
      <c r="BE17" s="324"/>
      <c r="BF17" s="374"/>
    </row>
    <row r="18" spans="3:58" ht="16.5" customHeight="1">
      <c r="C18" s="372"/>
      <c r="D18" s="296"/>
      <c r="E18" s="296"/>
      <c r="F18" s="296"/>
      <c r="G18" s="320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29"/>
      <c r="V18" s="329"/>
      <c r="W18" s="329"/>
      <c r="X18" s="330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2"/>
      <c r="AK18" s="302"/>
      <c r="AL18" s="302"/>
      <c r="AM18" s="313"/>
      <c r="AN18" s="337"/>
      <c r="AO18" s="338"/>
      <c r="AP18" s="338"/>
      <c r="AQ18" s="338"/>
      <c r="AR18" s="338"/>
      <c r="AS18" s="338"/>
      <c r="AT18" s="302"/>
      <c r="AU18" s="313"/>
      <c r="AV18" s="297"/>
      <c r="AW18" s="296"/>
      <c r="AX18" s="296"/>
      <c r="AY18" s="320"/>
      <c r="AZ18" s="325" t="str">
        <f>IF(入力!AE5="","",入力!AE5)</f>
        <v>馬込沢</v>
      </c>
      <c r="BA18" s="326"/>
      <c r="BB18" s="326"/>
      <c r="BC18" s="326"/>
      <c r="BD18" s="326"/>
      <c r="BE18" s="326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5"/>
    </row>
    <row r="20" spans="3:58" ht="15" customHeight="1">
      <c r="C20" s="284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3" t="str">
        <f>IF(入力!J7="","",入力!J7)</f>
        <v/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 t="str">
        <f>IF(入力!J9="","",入力!J9)</f>
        <v/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4"/>
    </row>
    <row r="21" spans="3:58" ht="15" customHeight="1">
      <c r="C21" s="284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3" t="str">
        <f>IF(入力!M7="","",入力!M7)</f>
        <v>０９１Ｃ０１８３７９</v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 t="str">
        <f>IF(入力!M9="","",入力!M9)</f>
        <v/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4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タナカ　タツノリ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95" t="s">
        <v>45</v>
      </c>
      <c r="S22" s="286"/>
      <c r="T22" s="288">
        <f>IF(入力!AT7="","",入力!AT7)</f>
        <v>39</v>
      </c>
      <c r="U22" s="289"/>
      <c r="V22" s="290"/>
      <c r="W22" s="295" t="s">
        <v>46</v>
      </c>
      <c r="X22" s="295"/>
      <c r="Y22" s="295"/>
      <c r="Z22" s="14" t="s">
        <v>72</v>
      </c>
      <c r="AA22" s="15"/>
      <c r="AB22" s="286" t="str">
        <f>IF(入力!R7="","",入力!R7)</f>
        <v>２７３</v>
      </c>
      <c r="AC22" s="286"/>
      <c r="AD22" s="286"/>
      <c r="AE22" s="286"/>
      <c r="AF22" s="16" t="s">
        <v>73</v>
      </c>
      <c r="AG22" s="286" t="str">
        <f>IF(入力!W7="","",入力!W7)</f>
        <v>００４１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95" t="s">
        <v>47</v>
      </c>
      <c r="AV22" s="286"/>
      <c r="AW22" s="286"/>
      <c r="AX22" s="17" t="s">
        <v>74</v>
      </c>
      <c r="AY22" s="286" t="str">
        <f>IF(入力!AL7="","",入力!AL7)</f>
        <v>０４７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72" t="s">
        <v>48</v>
      </c>
      <c r="D23" s="296"/>
      <c r="E23" s="296"/>
      <c r="F23" s="296"/>
      <c r="G23" s="320"/>
      <c r="H23" s="347" t="str">
        <f>IF(入力!C8="","",入力!C8&amp;"　"&amp;入力!E8)</f>
        <v>田中　辰憲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6"/>
      <c r="S23" s="296"/>
      <c r="T23" s="291"/>
      <c r="U23" s="292"/>
      <c r="V23" s="293"/>
      <c r="W23" s="302"/>
      <c r="X23" s="302"/>
      <c r="Y23" s="302"/>
      <c r="Z23" s="299" t="str">
        <f>IF(入力!P8="","",入力!P8)</f>
        <v>船橋市旭町２－１０－２１</v>
      </c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O23" s="300"/>
      <c r="AP23" s="300"/>
      <c r="AQ23" s="300"/>
      <c r="AR23" s="300"/>
      <c r="AS23" s="300"/>
      <c r="AT23" s="301"/>
      <c r="AU23" s="296"/>
      <c r="AV23" s="296"/>
      <c r="AW23" s="296"/>
      <c r="AX23" s="297" t="str">
        <f>IF(入力!AK8="","",入力!AK8)</f>
        <v>４３８</v>
      </c>
      <c r="AY23" s="296"/>
      <c r="AZ23" s="296"/>
      <c r="BA23" s="296"/>
      <c r="BB23" s="19" t="s">
        <v>76</v>
      </c>
      <c r="BC23" s="296" t="str">
        <f>IF(入力!AP8="","",入力!AP8)</f>
        <v>６３５６</v>
      </c>
      <c r="BD23" s="296"/>
      <c r="BE23" s="296"/>
      <c r="BF23" s="298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ホシ　ヨウジ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95" t="s">
        <v>45</v>
      </c>
      <c r="S24" s="286"/>
      <c r="T24" s="288">
        <f>IF(入力!AT9="","",入力!AT9)</f>
        <v>51</v>
      </c>
      <c r="U24" s="289"/>
      <c r="V24" s="290"/>
      <c r="W24" s="295" t="s">
        <v>46</v>
      </c>
      <c r="X24" s="295"/>
      <c r="Y24" s="295"/>
      <c r="Z24" s="14" t="s">
        <v>72</v>
      </c>
      <c r="AA24" s="15"/>
      <c r="AB24" s="286" t="str">
        <f>IF(入力!R9="","",入力!R9)</f>
        <v>２７３</v>
      </c>
      <c r="AC24" s="286"/>
      <c r="AD24" s="286"/>
      <c r="AE24" s="286"/>
      <c r="AF24" s="16" t="s">
        <v>73</v>
      </c>
      <c r="AG24" s="286" t="str">
        <f>IF(入力!W9="","",入力!W9)</f>
        <v>０８０１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95" t="s">
        <v>47</v>
      </c>
      <c r="AV24" s="286"/>
      <c r="AW24" s="286"/>
      <c r="AX24" s="17" t="s">
        <v>74</v>
      </c>
      <c r="AY24" s="286" t="str">
        <f>IF(入力!AL9="","",入力!AL9)</f>
        <v>０９０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72" t="s">
        <v>78</v>
      </c>
      <c r="D25" s="296"/>
      <c r="E25" s="296"/>
      <c r="F25" s="296"/>
      <c r="G25" s="320"/>
      <c r="H25" s="347" t="str">
        <f>IF(入力!C10="","",入力!C10&amp;"　"&amp;入力!E10)</f>
        <v>星　洋二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6"/>
      <c r="S25" s="296"/>
      <c r="T25" s="291"/>
      <c r="U25" s="292"/>
      <c r="V25" s="293"/>
      <c r="W25" s="302"/>
      <c r="X25" s="302"/>
      <c r="Y25" s="302"/>
      <c r="Z25" s="299" t="str">
        <f>IF(入力!P10="","",入力!P10)</f>
        <v>船橋市高野台４－８－３１</v>
      </c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1"/>
      <c r="AU25" s="296"/>
      <c r="AV25" s="296"/>
      <c r="AW25" s="296"/>
      <c r="AX25" s="297" t="str">
        <f>IF(入力!AK10="","",入力!AK10)</f>
        <v>４１７０</v>
      </c>
      <c r="AY25" s="296"/>
      <c r="AZ25" s="296"/>
      <c r="BA25" s="296"/>
      <c r="BB25" s="19" t="s">
        <v>76</v>
      </c>
      <c r="BC25" s="296" t="str">
        <f>IF(入力!AP10="","",入力!AP10)</f>
        <v>６９６４</v>
      </c>
      <c r="BD25" s="296"/>
      <c r="BE25" s="296"/>
      <c r="BF25" s="298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>モリ　リョウコ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95" t="s">
        <v>45</v>
      </c>
      <c r="S26" s="286"/>
      <c r="T26" s="288">
        <f>IF(入力!AT11="","",入力!AT11)</f>
        <v>37</v>
      </c>
      <c r="U26" s="289"/>
      <c r="V26" s="290"/>
      <c r="W26" s="295" t="s">
        <v>46</v>
      </c>
      <c r="X26" s="295"/>
      <c r="Y26" s="295"/>
      <c r="Z26" s="14" t="s">
        <v>72</v>
      </c>
      <c r="AA26" s="15"/>
      <c r="AB26" s="286" t="str">
        <f>IF(入力!R11="","",入力!R11)</f>
        <v>２７３</v>
      </c>
      <c r="AC26" s="286"/>
      <c r="AD26" s="286"/>
      <c r="AE26" s="286"/>
      <c r="AF26" s="16" t="s">
        <v>73</v>
      </c>
      <c r="AG26" s="286" t="str">
        <f>IF(入力!W11="","",入力!W11)</f>
        <v>０８５１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95" t="s">
        <v>47</v>
      </c>
      <c r="AV26" s="286"/>
      <c r="AW26" s="286"/>
      <c r="AX26" s="17" t="s">
        <v>74</v>
      </c>
      <c r="AY26" s="286" t="str">
        <f>IF(入力!AL11="","",入力!AL11)</f>
        <v>０９０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72" t="s">
        <v>79</v>
      </c>
      <c r="D27" s="296"/>
      <c r="E27" s="296"/>
      <c r="F27" s="296"/>
      <c r="G27" s="320"/>
      <c r="H27" s="347" t="str">
        <f>IF(入力!C12="","",入力!C12&amp;"　"&amp;入力!E12)</f>
        <v>森　良子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6"/>
      <c r="S27" s="296"/>
      <c r="T27" s="291"/>
      <c r="U27" s="292"/>
      <c r="V27" s="293"/>
      <c r="W27" s="302"/>
      <c r="X27" s="302"/>
      <c r="Y27" s="302"/>
      <c r="Z27" s="299" t="str">
        <f>IF(入力!P12="","",入力!P12)</f>
        <v>船橋市馬込町９６５－１４５</v>
      </c>
      <c r="AA27" s="300"/>
      <c r="AB27" s="300"/>
      <c r="AC27" s="300"/>
      <c r="AD27" s="300"/>
      <c r="AE27" s="300"/>
      <c r="AF27" s="300"/>
      <c r="AG27" s="300"/>
      <c r="AH27" s="300"/>
      <c r="AI27" s="300"/>
      <c r="AJ27" s="300"/>
      <c r="AK27" s="300"/>
      <c r="AL27" s="300"/>
      <c r="AM27" s="300"/>
      <c r="AN27" s="300"/>
      <c r="AO27" s="300"/>
      <c r="AP27" s="300"/>
      <c r="AQ27" s="300"/>
      <c r="AR27" s="300"/>
      <c r="AS27" s="300"/>
      <c r="AT27" s="301"/>
      <c r="AU27" s="296"/>
      <c r="AV27" s="296"/>
      <c r="AW27" s="296"/>
      <c r="AX27" s="297" t="str">
        <f>IF(入力!AK12="","",入力!AK12)</f>
        <v>２２２２</v>
      </c>
      <c r="AY27" s="296"/>
      <c r="AZ27" s="296"/>
      <c r="BA27" s="296"/>
      <c r="BB27" s="19" t="s">
        <v>76</v>
      </c>
      <c r="BC27" s="296" t="str">
        <f>IF(入力!AP12="","",入力!AP12)</f>
        <v>１９２１</v>
      </c>
      <c r="BD27" s="296"/>
      <c r="BE27" s="296"/>
      <c r="BF27" s="298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ホシ　ヨウジ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95" t="s">
        <v>45</v>
      </c>
      <c r="S28" s="286"/>
      <c r="T28" s="288" t="str">
        <f>IF(入力!AT15="","",入力!AT15)</f>
        <v/>
      </c>
      <c r="U28" s="289"/>
      <c r="V28" s="290"/>
      <c r="W28" s="295" t="s">
        <v>46</v>
      </c>
      <c r="X28" s="295"/>
      <c r="Y28" s="295"/>
      <c r="Z28" s="14" t="s">
        <v>72</v>
      </c>
      <c r="AA28" s="15"/>
      <c r="AB28" s="286" t="str">
        <f>IF(入力!R15="","",入力!R15)</f>
        <v>２７３</v>
      </c>
      <c r="AC28" s="286"/>
      <c r="AD28" s="286"/>
      <c r="AE28" s="286"/>
      <c r="AF28" s="16" t="s">
        <v>73</v>
      </c>
      <c r="AG28" s="286" t="str">
        <f>IF(入力!W15="","",入力!W15)</f>
        <v>０８０１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95" t="s">
        <v>47</v>
      </c>
      <c r="AV28" s="286"/>
      <c r="AW28" s="286"/>
      <c r="AX28" s="17" t="s">
        <v>74</v>
      </c>
      <c r="AY28" s="286" t="str">
        <f>IF(入力!AL15="","",入力!AL15)</f>
        <v>０９０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6" t="str">
        <f>IF(入力!C16="","",入力!C16&amp;"　"&amp;入力!E16)</f>
        <v>星　洋二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6"/>
      <c r="S29" s="376"/>
      <c r="T29" s="383"/>
      <c r="U29" s="384"/>
      <c r="V29" s="385"/>
      <c r="W29" s="382"/>
      <c r="X29" s="382"/>
      <c r="Y29" s="382"/>
      <c r="Z29" s="399" t="str">
        <f>IF(入力!P16="","",入力!P16)</f>
        <v>船橋市高野台４－８－３１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6"/>
      <c r="AV29" s="376"/>
      <c r="AW29" s="376"/>
      <c r="AX29" s="402" t="str">
        <f>IF(入力!AK16="","",入力!AK16)</f>
        <v>４１７０</v>
      </c>
      <c r="AY29" s="376"/>
      <c r="AZ29" s="376"/>
      <c r="BA29" s="376"/>
      <c r="BB29" s="73" t="s">
        <v>76</v>
      </c>
      <c r="BC29" s="376" t="str">
        <f>IF(入力!AP16="","",入力!AP16)</f>
        <v>６９６４</v>
      </c>
      <c r="BD29" s="376"/>
      <c r="BE29" s="376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ヒダ　タツユキ
樋田　龍倖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船橋市立法典東小学校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519464652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148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ヨコタ　リュウタ
横田　琉詩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船橋市立法典東小学校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518910068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164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キタノ　ミツマサ
北野　光政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船橋市立海神小学校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518132149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145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モリカミ　リブ
森上　璃風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船橋市立法典小学校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521879703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154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オオニシ　ショウタロウ
大西　照太朗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5</v>
      </c>
      <c r="R42" s="392"/>
      <c r="S42" s="393"/>
      <c r="T42" s="410" t="str">
        <f>IF(入力!I33="","",入力!I33)</f>
        <v>船橋市立法典小学校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521879710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135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ヨコヤマ　ナナト
横山　七斗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5</v>
      </c>
      <c r="R44" s="392"/>
      <c r="S44" s="393"/>
      <c r="T44" s="410" t="str">
        <f>IF(入力!I35="","",入力!I35)</f>
        <v>船橋市立丸山小学校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521879680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149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サトウ　ユウマ
佐藤　悠真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船橋市立法典小学校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521879697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138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モリ　タカラ
森　敬良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3</v>
      </c>
      <c r="R48" s="392"/>
      <c r="S48" s="393"/>
      <c r="T48" s="410" t="str">
        <f>IF(入力!I39="","",入力!I39)</f>
        <v>船橋市立法典東小学校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521031071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135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モリ　タイラ
森　泰良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2</v>
      </c>
      <c r="R50" s="392"/>
      <c r="S50" s="393"/>
      <c r="T50" s="410" t="str">
        <f>IF(入力!I41="","",入力!I41)</f>
        <v>船橋市立法典東小学校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521031088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125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サトウ　リュウ
佐藤　琉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2</v>
      </c>
      <c r="R52" s="392"/>
      <c r="S52" s="393"/>
      <c r="T52" s="410" t="str">
        <f>IF(入力!I43="","",入力!I43)</f>
        <v>船橋市立法典東小学校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521879727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126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法典東スポーツクラブ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431605888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田中　辰憲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506095960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０９１Ｃ０１８３７９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星　洋二</v>
      </c>
      <c r="D9" s="277"/>
      <c r="E9" s="277"/>
      <c r="F9" s="277"/>
      <c r="G9" s="266">
        <f>IF(入力!G9="","",入力!G9)</f>
        <v>510164323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森　良子</v>
      </c>
      <c r="D11" s="277"/>
      <c r="E11" s="277"/>
      <c r="F11" s="277"/>
      <c r="G11" s="266">
        <f>IF(入力!G11="","",入力!G11)</f>
        <v>522152454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星　洋二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船橋市高野台４－８－３１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０９０-４１７０-６９６４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樋田　龍倖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船橋市立法典東小学校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519464652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横田　琉詩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518910068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北野　光政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船橋市立海神小学校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518132149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森上　璃風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521879703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大西　照太朗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船橋市立法典小学校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521879710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横山　七斗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船橋市立丸山小学校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521879680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佐藤　悠真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船橋市立法典小学校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521879697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森　敬良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521031071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森　泰良</v>
      </c>
      <c r="D41" s="277"/>
      <c r="E41" s="277"/>
      <c r="F41" s="277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船橋市立法典東小学校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521031088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佐藤　琉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船橋市立法典東小学校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521879727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法典東スポーツクラブ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431605888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田中　辰憲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506095960</v>
      </c>
      <c r="H7" s="266"/>
      <c r="I7" s="266"/>
      <c r="J7" s="266" t="str">
        <f>IF(入力!J7="","",入力!J7)</f>
        <v/>
      </c>
      <c r="K7" s="266"/>
      <c r="L7" s="266"/>
      <c r="M7" s="266" t="str">
        <f>IF(入力!M7="","",入力!M7)</f>
        <v>０９１Ｃ０１８３７９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星　洋二</v>
      </c>
      <c r="D9" s="277"/>
      <c r="E9" s="277"/>
      <c r="F9" s="277"/>
      <c r="G9" s="266">
        <f>IF(入力!G9="","",入力!G9)</f>
        <v>510164323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森　良子</v>
      </c>
      <c r="D11" s="277"/>
      <c r="E11" s="277"/>
      <c r="F11" s="277"/>
      <c r="G11" s="266">
        <f>IF(入力!G11="","",入力!G11)</f>
        <v>522152454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4"/>
      <c r="B14" s="264"/>
      <c r="C14" s="278"/>
      <c r="D14" s="279"/>
      <c r="E14" s="279"/>
      <c r="F14" s="27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4" t="s">
        <v>5</v>
      </c>
      <c r="B15" s="264"/>
      <c r="C15" s="276" t="str">
        <f>IF(入力!C16="","",入力!C16&amp;"　"&amp;入力!E16)</f>
        <v>星　洋二</v>
      </c>
      <c r="D15" s="277"/>
      <c r="E15" s="277"/>
      <c r="F15" s="27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4"/>
      <c r="B16" s="264"/>
      <c r="C16" s="278"/>
      <c r="D16" s="279"/>
      <c r="E16" s="279"/>
      <c r="F16" s="27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4" t="s">
        <v>6</v>
      </c>
      <c r="B17" s="264"/>
      <c r="C17" s="267" t="str">
        <f>IF(入力!C17="","",入力!C17&amp;"　"&amp;入力!E17)</f>
        <v>船橋市高野台４－８－３１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０９０-４１７０-６９６４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樋田　龍倖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船橋市立法典東小学校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519464652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横田　琉詩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518910068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北野　光政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船橋市立海神小学校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518132149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森上　璃風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521879703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大西　照太朗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船橋市立法典小学校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521879710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横山　七斗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船橋市立丸山小学校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521879680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佐藤　悠真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船橋市立法典小学校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521879697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森　敬良</v>
      </c>
      <c r="D39" s="277"/>
      <c r="E39" s="277"/>
      <c r="F39" s="277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521031071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森　泰良</v>
      </c>
      <c r="D41" s="277"/>
      <c r="E41" s="277"/>
      <c r="F41" s="277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船橋市立法典東小学校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521031088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佐藤　琉</v>
      </c>
      <c r="D43" s="277"/>
      <c r="E43" s="277"/>
      <c r="F43" s="277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船橋市立法典東小学校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521879727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男子</v>
      </c>
      <c r="I5" s="29">
        <f>入力!Y25</f>
        <v>10</v>
      </c>
      <c r="J5" s="445" t="str">
        <f>IF(入力!A55="","",入力!A55)</f>
        <v>６年樋田・横田を中心に北野・森上・大西・横山・佐藤（悠）・森（敬）が拾って繋ぎ、ＰＳ森（泰）・佐藤（琉）が一丸となって全員バレーで勝利を目指す！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辰憲</v>
      </c>
      <c r="E16" s="33" t="str">
        <f>IF(入力!C7="","",入力!C7)</f>
        <v>タナカ</v>
      </c>
      <c r="F16" s="33" t="str">
        <f>IF(入力!E7="","",入力!E7)</f>
        <v>タツノリ</v>
      </c>
      <c r="G16" s="33">
        <f>IF(入力!G7="","",入力!G7)</f>
        <v>506095960</v>
      </c>
      <c r="H16" s="33" t="str">
        <f>IF(入力!J7="","",入力!J7)</f>
        <v/>
      </c>
      <c r="I16" s="33" t="str">
        <f>IF(入力!M7="","",入力!M7)</f>
        <v>０９１Ｃ０１８３７９</v>
      </c>
      <c r="J16" s="33"/>
      <c r="K16" s="33"/>
      <c r="L16" s="33">
        <f>IF(入力!AT7="","",入力!AT7)</f>
        <v>39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００４１</v>
      </c>
      <c r="T16" s="33" t="str">
        <f>IF(入力!P8="","",入力!P8)</f>
        <v>船橋市旭町２－１０－２１</v>
      </c>
      <c r="U16" s="33" t="str">
        <f>IF(入力!AL7="","",入力!AL7)</f>
        <v>０４７</v>
      </c>
      <c r="V16" s="33" t="str">
        <f>IF(入力!AK8="","",入力!AK8)</f>
        <v>４３８</v>
      </c>
      <c r="W16" s="33" t="str">
        <f>IF(入力!AP8="","",入力!AP8)</f>
        <v>６３５６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洋二</v>
      </c>
      <c r="E17" s="33" t="str">
        <f>IF(入力!C9="","",入力!C9)</f>
        <v>ホシ</v>
      </c>
      <c r="F17" s="33" t="str">
        <f>IF(入力!E9="","",入力!E9)</f>
        <v>ヨウジ</v>
      </c>
      <c r="G17" s="33">
        <f>IF(入力!G9="","",入力!G9)</f>
        <v>510164323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２７３</v>
      </c>
      <c r="S17" s="33" t="str">
        <f>IF(入力!W9="","",入力!W9)</f>
        <v>０８０１</v>
      </c>
      <c r="T17" s="33" t="str">
        <f>IF(入力!P10="","",入力!P10)</f>
        <v>船橋市高野台４－８－３１</v>
      </c>
      <c r="U17" s="33" t="str">
        <f>IF(入力!AL9="","",入力!AL9)</f>
        <v>０９０</v>
      </c>
      <c r="V17" s="33" t="str">
        <f>IF(入力!AK10="","",入力!AK10)</f>
        <v>４１７０</v>
      </c>
      <c r="W17" s="33" t="str">
        <f>IF(入力!AP10="","",入力!AP10)</f>
        <v>６９６４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森</v>
      </c>
      <c r="D20" s="33" t="str">
        <f>IF(入力!E12="","",入力!E12)</f>
        <v>良子</v>
      </c>
      <c r="E20" s="33" t="str">
        <f>IF(入力!C11="","",入力!C11)</f>
        <v>モリ</v>
      </c>
      <c r="F20" s="33" t="str">
        <f>IF(入力!E11="","",入力!E11)</f>
        <v>リョウコ</v>
      </c>
      <c r="G20" s="33">
        <f>IF(入力!G11="","",入力!G11)</f>
        <v>522152454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２７３</v>
      </c>
      <c r="S20" s="33" t="str">
        <f>IF(入力!W11="","",入力!W11)</f>
        <v>０８５１</v>
      </c>
      <c r="T20" s="33" t="str">
        <f>IF(入力!P12="","",入力!P12)</f>
        <v>船橋市馬込町９６５－１４５</v>
      </c>
      <c r="U20" s="33" t="str">
        <f>IF(入力!AL11="","",入力!AL11)</f>
        <v>０９０</v>
      </c>
      <c r="V20" s="33" t="str">
        <f>IF(入力!AK12="","",入力!AK12)</f>
        <v>２２２２</v>
      </c>
      <c r="W20" s="33" t="str">
        <f>IF(入力!AP12="","",入力!AP12)</f>
        <v>１９２１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星</v>
      </c>
      <c r="D22" s="33" t="str">
        <f>IF(入力!E16="","",入力!E16)</f>
        <v>洋二</v>
      </c>
      <c r="E22" s="33" t="str">
        <f>IF(入力!C15="","",入力!C15)</f>
        <v>ホシ</v>
      </c>
      <c r="F22" s="33" t="str">
        <f>IF(入力!E15="","",入力!E15)</f>
        <v>ヨウジ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２７３</v>
      </c>
      <c r="S22" s="33" t="str">
        <f>IF(入力!W15="","",入力!W15)</f>
        <v>０８０１</v>
      </c>
      <c r="T22" s="33" t="str">
        <f>IF(入力!P16="","",入力!P16)</f>
        <v>船橋市高野台４－８－３１</v>
      </c>
      <c r="U22" s="33" t="str">
        <f>IF(入力!AL15="","",入力!AL15)</f>
        <v>０９０</v>
      </c>
      <c r="V22" s="33" t="str">
        <f>IF(入力!AK16="","",入力!AK16)</f>
        <v>４１７０</v>
      </c>
      <c r="W22" s="33" t="str">
        <f>IF(入力!AP16="","",入力!AP16)</f>
        <v>６９６４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樋田</v>
      </c>
      <c r="D24" s="75" t="str">
        <f>VLOOKUP($B$51,$A$53:$F$352,4)</f>
        <v>龍倖</v>
      </c>
      <c r="E24" s="75" t="str">
        <f>VLOOKUP($B$51,$A$53:$F$352,5)</f>
        <v>ヒダ</v>
      </c>
      <c r="F24" s="75" t="str">
        <f>VLOOKUP($B$51,$A$53:$F$352,6)</f>
        <v>タツユキ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樋田</v>
      </c>
      <c r="D53" s="33" t="str">
        <f>IF(入力!E26="","",入力!E26)</f>
        <v>龍倖</v>
      </c>
      <c r="E53" s="33" t="str">
        <f>IF(入力!C25="","",入力!C25)</f>
        <v>ヒダ</v>
      </c>
      <c r="F53" s="33" t="str">
        <f>IF(入力!E25="","",入力!E25)</f>
        <v>タツユキ</v>
      </c>
      <c r="G53" s="33">
        <f>IF(入力!M25="","",入力!M25)</f>
        <v>519464652</v>
      </c>
      <c r="H53" s="33" t="str">
        <f>IF(入力!I25="","",入力!I25)</f>
        <v>船橋市立法典東小学校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横田</v>
      </c>
      <c r="D54" s="33" t="str">
        <f>IF(入力!E28="","",入力!E28)</f>
        <v>琉詩</v>
      </c>
      <c r="E54" s="33" t="str">
        <f>IF(入力!C27="","",入力!C27)</f>
        <v>ヨコタ</v>
      </c>
      <c r="F54" s="33" t="str">
        <f>IF(入力!E27="","",入力!E27)</f>
        <v>リュウタ</v>
      </c>
      <c r="G54" s="33">
        <f>IF(入力!M27="","",入力!M27)</f>
        <v>518910068</v>
      </c>
      <c r="H54" s="33" t="str">
        <f>IF(入力!I27="","",入力!I27)</f>
        <v>船橋市立法典東小学校</v>
      </c>
      <c r="I54" s="33">
        <f>IF(入力!G27="","",入力!G27)</f>
        <v>6</v>
      </c>
      <c r="J54" s="33">
        <f>IF(入力!P27="","",入力!P27)</f>
        <v>164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北野</v>
      </c>
      <c r="D55" s="33" t="str">
        <f>IF(入力!E30="","",入力!E30)</f>
        <v>光政</v>
      </c>
      <c r="E55" s="33" t="str">
        <f>IF(入力!C29="","",入力!C29)</f>
        <v>キタノ</v>
      </c>
      <c r="F55" s="33" t="str">
        <f>IF(入力!E29="","",入力!E29)</f>
        <v>ミツマサ</v>
      </c>
      <c r="G55" s="33">
        <f>IF(入力!M29="","",入力!M29)</f>
        <v>518132149</v>
      </c>
      <c r="H55" s="33" t="str">
        <f>IF(入力!I29="","",入力!I29)</f>
        <v>船橋市立海神小学校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森上</v>
      </c>
      <c r="D56" s="33" t="str">
        <f>IF(入力!E32="","",入力!E32)</f>
        <v>璃風</v>
      </c>
      <c r="E56" s="33" t="str">
        <f>IF(入力!C31="","",入力!C31)</f>
        <v>モリカミ</v>
      </c>
      <c r="F56" s="33" t="str">
        <f>IF(入力!E31="","",入力!E31)</f>
        <v>リブ</v>
      </c>
      <c r="G56" s="33">
        <f>IF(入力!M31="","",入力!M31)</f>
        <v>521879703</v>
      </c>
      <c r="H56" s="33" t="str">
        <f>IF(入力!I31="","",入力!I31)</f>
        <v>船橋市立法典小学校</v>
      </c>
      <c r="I56" s="33">
        <f>IF(入力!G31="","",入力!G31)</f>
        <v>5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大西</v>
      </c>
      <c r="D57" s="33" t="str">
        <f>IF(入力!E34="","",入力!E34)</f>
        <v>照太朗</v>
      </c>
      <c r="E57" s="33" t="str">
        <f>IF(入力!C33="","",入力!C33)</f>
        <v>オオニシ</v>
      </c>
      <c r="F57" s="33" t="str">
        <f>IF(入力!E33="","",入力!E33)</f>
        <v>ショウタロウ</v>
      </c>
      <c r="G57" s="33">
        <f>IF(入力!M33="","",入力!M33)</f>
        <v>521879710</v>
      </c>
      <c r="H57" s="33" t="str">
        <f>IF(入力!I33="","",入力!I33)</f>
        <v>船橋市立法典小学校</v>
      </c>
      <c r="I57" s="33">
        <f>IF(入力!G33="","",入力!G33)</f>
        <v>5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横山</v>
      </c>
      <c r="D58" s="33" t="str">
        <f>IF(入力!E36="","",入力!E36)</f>
        <v>七斗</v>
      </c>
      <c r="E58" s="33" t="str">
        <f>IF(入力!C35="","",入力!C35)</f>
        <v>ヨコヤマ</v>
      </c>
      <c r="F58" s="33" t="str">
        <f>IF(入力!E35="","",入力!E35)</f>
        <v>ナナト</v>
      </c>
      <c r="G58" s="33">
        <f>IF(入力!M35="","",入力!M35)</f>
        <v>521879680</v>
      </c>
      <c r="H58" s="33" t="str">
        <f>IF(入力!I35="","",入力!I35)</f>
        <v>船橋市立丸山小学校</v>
      </c>
      <c r="I58" s="33">
        <f>IF(入力!G35="","",入力!G35)</f>
        <v>5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佐藤</v>
      </c>
      <c r="D59" s="33" t="str">
        <f>IF(入力!E38="","",入力!E38)</f>
        <v>悠真</v>
      </c>
      <c r="E59" s="33" t="str">
        <f>IF(入力!C37="","",入力!C37)</f>
        <v>サトウ</v>
      </c>
      <c r="F59" s="33" t="str">
        <f>IF(入力!E37="","",入力!E37)</f>
        <v>ユウマ</v>
      </c>
      <c r="G59" s="33">
        <f>IF(入力!M37="","",入力!M37)</f>
        <v>521879697</v>
      </c>
      <c r="H59" s="33" t="str">
        <f>IF(入力!I37="","",入力!I37)</f>
        <v>船橋市立法典小学校</v>
      </c>
      <c r="I59" s="33">
        <f>IF(入力!G37="","",入力!G37)</f>
        <v>5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森</v>
      </c>
      <c r="D60" s="33" t="str">
        <f>IF(入力!E40="","",入力!E40)</f>
        <v>敬良</v>
      </c>
      <c r="E60" s="33" t="str">
        <f>IF(入力!C39="","",入力!C39)</f>
        <v>モリ</v>
      </c>
      <c r="F60" s="33" t="str">
        <f>IF(入力!E39="","",入力!E39)</f>
        <v>タカラ</v>
      </c>
      <c r="G60" s="33">
        <f>IF(入力!M39="","",入力!M39)</f>
        <v>521031071</v>
      </c>
      <c r="H60" s="33" t="str">
        <f>IF(入力!I39="","",入力!I39)</f>
        <v>船橋市立法典東小学校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</v>
      </c>
      <c r="D61" s="33" t="str">
        <f>IF(入力!E42="","",入力!E42)</f>
        <v>泰良</v>
      </c>
      <c r="E61" s="33" t="str">
        <f>IF(入力!C41="","",入力!C41)</f>
        <v>モリ</v>
      </c>
      <c r="F61" s="33" t="str">
        <f>IF(入力!E41="","",入力!E41)</f>
        <v>タイラ</v>
      </c>
      <c r="G61" s="33">
        <f>IF(入力!M41="","",入力!M41)</f>
        <v>521031088</v>
      </c>
      <c r="H61" s="33" t="str">
        <f>IF(入力!I41="","",入力!I41)</f>
        <v>船橋市立法典東小学校</v>
      </c>
      <c r="I61" s="33">
        <f>IF(入力!G41="","",入力!G41)</f>
        <v>2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佐藤</v>
      </c>
      <c r="D62" s="33" t="str">
        <f>IF(入力!E44="","",入力!E44)</f>
        <v>琉</v>
      </c>
      <c r="E62" s="33" t="str">
        <f>IF(入力!C43="","",入力!C43)</f>
        <v>サトウ</v>
      </c>
      <c r="F62" s="33" t="str">
        <f>IF(入力!E43="","",入力!E43)</f>
        <v>リュウ</v>
      </c>
      <c r="G62" s="33">
        <f>IF(入力!M43="","",入力!M43)</f>
        <v>521879727</v>
      </c>
      <c r="H62" s="33" t="str">
        <f>IF(入力!I43="","",入力!I43)</f>
        <v>船橋市立法典東小学校</v>
      </c>
      <c r="I62" s="33">
        <f>IF(入力!G43="","",入力!G43)</f>
        <v>2</v>
      </c>
      <c r="J62" s="33">
        <f>IF(入力!P43="","",入力!P43)</f>
        <v>126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AKIKO</cp:lastModifiedBy>
  <cp:lastPrinted>2022-05-20T15:42:51Z</cp:lastPrinted>
  <dcterms:created xsi:type="dcterms:W3CDTF">2014-04-05T09:56:00Z</dcterms:created>
  <dcterms:modified xsi:type="dcterms:W3CDTF">2022-05-22T12:17:53Z</dcterms:modified>
</cp:coreProperties>
</file>