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_v\Downloads\"/>
    </mc:Choice>
  </mc:AlternateContent>
  <xr:revisionPtr revIDLastSave="0" documentId="8_{18268D1E-A2FD-B544-B1E2-566F8E01ABAF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30828" yWindow="-108" windowWidth="30936" windowHeight="167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<sst xmlns="http://schemas.openxmlformats.org/spreadsheetml/2006/main" count="297" uniqueCount="221">
  <si>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</si>
  <si>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</si>
  <si>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</si>
  <si>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</si>
  <si>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</si>
  <si>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</si>
  <si>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</si>
  <si>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</si>
  <si>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</si>
  <si>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</si>
  <si>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</si>
  <si>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</si>
  <si>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</si>
  <si>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</si>
  <si>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</si>
  <si>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</si>
  <si>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</si>
  <si>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</si>
  <si>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</si>
  <si>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</si>
  <si>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</si>
  <si>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</si>
  <si>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</si>
  <si>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</si>
  <si>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</si>
  <si>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</si>
  <si>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</si>
  <si>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</si>
  <si>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</si>
  <si>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</si>
  <si>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</si>
  <si>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</si>
  <si>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</si>
  <si>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</si>
  <si>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</si>
  <si>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</si>
  <si>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</si>
  <si>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</si>
  <si>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</si>
  <si>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</si>
  <si>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</si>
  <si>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</si>
  <si>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</si>
  <si>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</si>
  <si>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</si>
  <si>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</si>
  <si>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</si>
  <si>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</si>
  <si>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</si>
  <si>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</si>
  <si>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</si>
  <si>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</si>
  <si>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</si>
  <si>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</si>
  <si>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</si>
  <si>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</si>
  <si>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</si>
  <si>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</si>
  <si>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</si>
  <si>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</si>
  <si>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</si>
  <si>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</si>
  <si>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</si>
  <si>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</si>
  <si>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</si>
  <si>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</si>
  <si>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</si>
  <si>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</si>
  <si>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</si>
  <si>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</si>
  <si>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</si>
  <si>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</si>
  <si>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</si>
  <si>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</si>
  <si>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</si>
  <si>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</si>
  <si>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</si>
  <si>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</si>
  <si>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</si>
  <si>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</si>
  <si>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</si>
  <si>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</si>
  <si>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</si>
  <si>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</si>
  <si>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</si>
  <si>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</si>
  <si>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</si>
  <si>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</si>
  <si>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</si>
  <si>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</si>
  <si>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</si>
  <si>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</si>
  <si>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</si>
  <si>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</si>
  <si>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</si>
  <si>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</si>
  <si>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</si>
  <si>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</si>
  <si>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</si>
  <si>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</si>
  <si>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</si>
  <si>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</si>
  <si>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</si>
  <si>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</si>
  <si>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</si>
  <si>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</si>
  <si>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</si>
  <si>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</si>
  <si>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</si>
  <si>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</si>
  <si>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</si>
  <si>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</si>
  <si>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</si>
  <si>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</si>
  <si>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</si>
  <si>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</si>
  <si>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</si>
  <si>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</si>
  <si>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</si>
  <si>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</si>
  <si>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</si>
  <si>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</si>
  <si>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</si>
  <si>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</si>
  <si>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新堂</t>
  </si>
  <si>
    <t>尚紀</t>
  </si>
  <si>
    <t>シンドウ</t>
  </si>
  <si>
    <t>ナオキ</t>
  </si>
  <si>
    <t>森井</t>
  </si>
  <si>
    <t>新井</t>
  </si>
  <si>
    <t>雄悟</t>
  </si>
  <si>
    <t>アライ</t>
  </si>
  <si>
    <t>ユウゴ</t>
  </si>
  <si>
    <t>タケシ</t>
  </si>
  <si>
    <t>モリイ</t>
  </si>
  <si>
    <t>雄史</t>
  </si>
  <si>
    <t>田久保</t>
  </si>
  <si>
    <t>虹佑</t>
  </si>
  <si>
    <t>タクボ</t>
  </si>
  <si>
    <t>コウ</t>
  </si>
  <si>
    <t>長川</t>
  </si>
  <si>
    <t>朝陽</t>
  </si>
  <si>
    <t>ナガカワ</t>
  </si>
  <si>
    <t>アサヒ</t>
  </si>
  <si>
    <t>緒方</t>
  </si>
  <si>
    <t>健心</t>
  </si>
  <si>
    <t>トシムネ</t>
  </si>
  <si>
    <t>オガタ</t>
  </si>
  <si>
    <t>原</t>
  </si>
  <si>
    <t>悠晟</t>
  </si>
  <si>
    <t>ユウセイ</t>
  </si>
  <si>
    <t>ハラ</t>
  </si>
  <si>
    <t>与喜</t>
  </si>
  <si>
    <t>ヨキ</t>
  </si>
  <si>
    <t>狭間</t>
  </si>
  <si>
    <t>雄詠</t>
  </si>
  <si>
    <t>花立</t>
  </si>
  <si>
    <t>ハナタチ</t>
  </si>
  <si>
    <t>咲空</t>
  </si>
  <si>
    <t>サク</t>
  </si>
  <si>
    <t>池田</t>
  </si>
  <si>
    <t>瑛斗</t>
  </si>
  <si>
    <t>イケダ</t>
  </si>
  <si>
    <t>エイト</t>
  </si>
  <si>
    <t>千葉</t>
  </si>
  <si>
    <t>洵甫</t>
  </si>
  <si>
    <t>シュンスケ</t>
  </si>
  <si>
    <t>チバ</t>
  </si>
  <si>
    <t>望月</t>
  </si>
  <si>
    <t>拓海</t>
  </si>
  <si>
    <t>タクミ</t>
  </si>
  <si>
    <t>モチヅキ</t>
  </si>
  <si>
    <t>鈴木</t>
  </si>
  <si>
    <t>文都</t>
  </si>
  <si>
    <t>フミト</t>
  </si>
  <si>
    <t>スズキ</t>
  </si>
  <si>
    <t>大林</t>
  </si>
  <si>
    <t>零</t>
  </si>
  <si>
    <t>レイ</t>
  </si>
  <si>
    <t>オオバヤシ</t>
  </si>
  <si>
    <t>有真</t>
  </si>
  <si>
    <t>タカミヤ</t>
  </si>
  <si>
    <t>ユウマ</t>
  </si>
  <si>
    <t>①</t>
  </si>
  <si>
    <t>船橋市立西海神小学校</t>
  </si>
  <si>
    <t>松戸市立梨香台小学校</t>
  </si>
  <si>
    <t>船橋市立法典西小学校</t>
  </si>
  <si>
    <t>市川市立若宮小学校</t>
  </si>
  <si>
    <t>船橋市立葛飾小学校</t>
  </si>
  <si>
    <t>鎌ケ谷市立中部小学校</t>
  </si>
  <si>
    <t>船橋市立法典小学校</t>
  </si>
  <si>
    <t>船橋市立丸山小学校</t>
  </si>
  <si>
    <t>塚田男子バレーボールクラブ</t>
  </si>
  <si>
    <t>ツカダダンシバレーボールクラブ</t>
  </si>
  <si>
    <t>船橋市</t>
  </si>
  <si>
    <t>船橋法典</t>
  </si>
  <si>
    <t>JR武蔵野</t>
  </si>
  <si>
    <t>北支部</t>
  </si>
  <si>
    <t>千葉県船橋市印内2-5-27-407</t>
  </si>
  <si>
    <t>千葉県船橋市藤原2-14-12</t>
  </si>
  <si>
    <t>273</t>
  </si>
  <si>
    <t>0047</t>
  </si>
  <si>
    <t>0039</t>
  </si>
  <si>
    <t>090</t>
  </si>
  <si>
    <t>5066</t>
  </si>
  <si>
    <t>2468</t>
  </si>
  <si>
    <t>279</t>
  </si>
  <si>
    <t>8491</t>
  </si>
  <si>
    <t>オウタ</t>
  </si>
  <si>
    <t>ハザマ</t>
  </si>
  <si>
    <t>髙宮</t>
  </si>
  <si>
    <t>047</t>
  </si>
  <si>
    <t>774</t>
  </si>
  <si>
    <t>0713</t>
  </si>
  <si>
    <t>272</t>
  </si>
  <si>
    <t>0811</t>
  </si>
  <si>
    <t>千葉県市川市北方町4-1754-16</t>
  </si>
  <si>
    <t>5527</t>
  </si>
  <si>
    <t>3679</t>
  </si>
  <si>
    <t>チーム一丸となって、全力でボールをつなぎます！！</t>
  </si>
  <si>
    <t>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</si>
</sst>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J1" zoomScaleNormal="100" zoomScaleSheetLayoutView="100" workbookViewId="0">
      <selection activeCell="M9" sqref="M9:O10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78" t="s">
        <v>111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 x14ac:dyDescent="0.1">
      <c r="A2" s="192" t="s">
        <v>117</v>
      </c>
      <c r="B2" s="193"/>
      <c r="C2" s="194" t="s">
        <v>193</v>
      </c>
      <c r="D2" s="195"/>
      <c r="E2" s="195"/>
      <c r="F2" s="195"/>
      <c r="G2" s="195"/>
      <c r="H2" s="195"/>
      <c r="I2" s="196"/>
      <c r="J2" s="83" t="s">
        <v>115</v>
      </c>
      <c r="K2" s="84"/>
      <c r="L2" s="84"/>
      <c r="M2" s="84"/>
      <c r="N2" s="84"/>
      <c r="O2" s="85"/>
      <c r="P2" s="83" t="s">
        <v>94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1" t="s">
        <v>97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83"/>
      <c r="AT2" s="32"/>
      <c r="AV2" s="22" t="s">
        <v>87</v>
      </c>
      <c r="AW2" t="s">
        <v>107</v>
      </c>
      <c r="AX2" t="s">
        <v>108</v>
      </c>
    </row>
    <row r="3" spans="1:51" ht="24" customHeight="1" x14ac:dyDescent="0.1">
      <c r="A3" s="197" t="s">
        <v>21</v>
      </c>
      <c r="B3" s="198"/>
      <c r="C3" s="199" t="s">
        <v>192</v>
      </c>
      <c r="D3" s="200"/>
      <c r="E3" s="200"/>
      <c r="F3" s="200"/>
      <c r="G3" s="200"/>
      <c r="H3" s="200"/>
      <c r="I3" s="201"/>
      <c r="J3" s="80" t="s">
        <v>87</v>
      </c>
      <c r="K3" s="81"/>
      <c r="L3" s="81"/>
      <c r="M3" s="81"/>
      <c r="N3" s="81"/>
      <c r="O3" s="82"/>
      <c r="P3" s="189" t="s">
        <v>194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197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88</v>
      </c>
      <c r="AW3" t="s">
        <v>106</v>
      </c>
      <c r="AX3" t="s">
        <v>109</v>
      </c>
      <c r="AY3" t="s">
        <v>110</v>
      </c>
    </row>
    <row r="4" spans="1:51" ht="20.100000000000001" customHeight="1" x14ac:dyDescent="0.1">
      <c r="A4" s="95" t="s">
        <v>118</v>
      </c>
      <c r="B4" s="96"/>
      <c r="C4" s="87">
        <v>434064852</v>
      </c>
      <c r="D4" s="88"/>
      <c r="E4" s="88"/>
      <c r="F4" s="88"/>
      <c r="G4" s="88"/>
      <c r="H4" s="88"/>
      <c r="I4" s="89"/>
      <c r="J4" s="100" t="s">
        <v>113</v>
      </c>
      <c r="K4" s="101"/>
      <c r="L4" s="101"/>
      <c r="M4" s="101"/>
      <c r="N4" s="101"/>
      <c r="O4" s="102"/>
      <c r="P4" s="177" t="s">
        <v>91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89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97" t="s">
        <v>112</v>
      </c>
      <c r="B5" s="98"/>
      <c r="C5" s="90"/>
      <c r="D5" s="91"/>
      <c r="E5" s="91"/>
      <c r="F5" s="91"/>
      <c r="G5" s="91"/>
      <c r="H5" s="91"/>
      <c r="I5" s="92"/>
      <c r="J5" s="131">
        <v>12006</v>
      </c>
      <c r="K5" s="131"/>
      <c r="L5" s="131"/>
      <c r="M5" s="131"/>
      <c r="N5" s="131"/>
      <c r="O5" s="131"/>
      <c r="P5" s="179" t="s">
        <v>196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195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90</v>
      </c>
      <c r="AW5" t="s">
        <v>114</v>
      </c>
    </row>
    <row r="6" spans="1:51" ht="22.5" customHeight="1" x14ac:dyDescent="0.1">
      <c r="A6" s="55" t="s">
        <v>78</v>
      </c>
      <c r="B6" s="54"/>
      <c r="C6" s="207" t="s">
        <v>103</v>
      </c>
      <c r="D6" s="208"/>
      <c r="E6" s="185" t="s">
        <v>104</v>
      </c>
      <c r="F6" s="186"/>
      <c r="G6" s="86" t="s">
        <v>79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78" t="s">
        <v>92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93</v>
      </c>
      <c r="AL6" s="188"/>
      <c r="AM6" s="188"/>
      <c r="AN6" s="188"/>
      <c r="AO6" s="188"/>
      <c r="AP6" s="188"/>
      <c r="AQ6" s="188"/>
      <c r="AR6" s="188"/>
      <c r="AS6" s="188"/>
      <c r="AT6" s="34" t="s">
        <v>45</v>
      </c>
    </row>
    <row r="7" spans="1:51" ht="13.5" customHeight="1" x14ac:dyDescent="0.1">
      <c r="A7" s="55"/>
      <c r="B7" s="54"/>
      <c r="C7" s="126" t="s">
        <v>126</v>
      </c>
      <c r="D7" s="57"/>
      <c r="E7" s="99" t="s">
        <v>127</v>
      </c>
      <c r="F7" s="59"/>
      <c r="G7" s="60">
        <v>506063307</v>
      </c>
      <c r="H7" s="60"/>
      <c r="I7" s="60"/>
      <c r="J7" s="60">
        <v>18504</v>
      </c>
      <c r="K7" s="60"/>
      <c r="L7" s="60"/>
      <c r="M7" s="60">
        <v>428654</v>
      </c>
      <c r="N7" s="60"/>
      <c r="O7" s="60"/>
      <c r="P7" s="61" t="s">
        <v>7</v>
      </c>
      <c r="Q7" s="62"/>
      <c r="R7" s="64" t="s">
        <v>200</v>
      </c>
      <c r="S7" s="64"/>
      <c r="T7" s="64"/>
      <c r="U7" s="64"/>
      <c r="V7" s="27" t="s">
        <v>8</v>
      </c>
      <c r="W7" s="65" t="s">
        <v>201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 t="s">
        <v>203</v>
      </c>
      <c r="AM7" s="132"/>
      <c r="AN7" s="132"/>
      <c r="AO7" s="132"/>
      <c r="AP7" s="132"/>
      <c r="AQ7" s="132"/>
      <c r="AR7" s="132"/>
      <c r="AS7" s="36" t="s">
        <v>10</v>
      </c>
      <c r="AT7" s="216">
        <v>59</v>
      </c>
    </row>
    <row r="8" spans="1:51" ht="18" customHeight="1" x14ac:dyDescent="0.1">
      <c r="A8" s="55"/>
      <c r="B8" s="54"/>
      <c r="C8" s="124" t="s">
        <v>124</v>
      </c>
      <c r="D8" s="68"/>
      <c r="E8" s="125" t="s">
        <v>125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199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3" t="s">
        <v>207</v>
      </c>
      <c r="AL8" s="134"/>
      <c r="AM8" s="134"/>
      <c r="AN8" s="134"/>
      <c r="AO8" s="37" t="s">
        <v>8</v>
      </c>
      <c r="AP8" s="134" t="s">
        <v>220</v>
      </c>
      <c r="AQ8" s="134"/>
      <c r="AR8" s="134"/>
      <c r="AS8" s="135"/>
      <c r="AT8" s="216"/>
    </row>
    <row r="9" spans="1:51" ht="14.45" customHeight="1" x14ac:dyDescent="0.1">
      <c r="A9" s="53" t="s">
        <v>122</v>
      </c>
      <c r="B9" s="54"/>
      <c r="C9" s="126" t="s">
        <v>134</v>
      </c>
      <c r="D9" s="57"/>
      <c r="E9" s="99" t="s">
        <v>133</v>
      </c>
      <c r="F9" s="59"/>
      <c r="G9" s="60">
        <v>524185955</v>
      </c>
      <c r="H9" s="60"/>
      <c r="I9" s="60"/>
      <c r="J9" s="60"/>
      <c r="K9" s="60"/>
      <c r="L9" s="60"/>
      <c r="M9" s="60">
        <v>491695</v>
      </c>
      <c r="N9" s="60"/>
      <c r="O9" s="60"/>
      <c r="P9" s="61" t="s">
        <v>7</v>
      </c>
      <c r="Q9" s="62"/>
      <c r="R9" s="64" t="s">
        <v>200</v>
      </c>
      <c r="S9" s="64"/>
      <c r="T9" s="64"/>
      <c r="U9" s="64"/>
      <c r="V9" s="27" t="s">
        <v>8</v>
      </c>
      <c r="W9" s="65" t="s">
        <v>202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9</v>
      </c>
      <c r="AL9" s="132" t="s">
        <v>203</v>
      </c>
      <c r="AM9" s="132"/>
      <c r="AN9" s="132"/>
      <c r="AO9" s="132"/>
      <c r="AP9" s="132"/>
      <c r="AQ9" s="132"/>
      <c r="AR9" s="132"/>
      <c r="AS9" s="36" t="s">
        <v>10</v>
      </c>
      <c r="AT9" s="217">
        <v>49</v>
      </c>
    </row>
    <row r="10" spans="1:51" ht="18" customHeight="1" x14ac:dyDescent="0.1">
      <c r="A10" s="55"/>
      <c r="B10" s="54"/>
      <c r="C10" s="124" t="s">
        <v>128</v>
      </c>
      <c r="D10" s="68"/>
      <c r="E10" s="125" t="s">
        <v>135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198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3" t="s">
        <v>204</v>
      </c>
      <c r="AL10" s="134"/>
      <c r="AM10" s="134"/>
      <c r="AN10" s="134"/>
      <c r="AO10" s="37" t="s">
        <v>8</v>
      </c>
      <c r="AP10" s="134" t="s">
        <v>205</v>
      </c>
      <c r="AQ10" s="134"/>
      <c r="AR10" s="134"/>
      <c r="AS10" s="135"/>
      <c r="AT10" s="217"/>
    </row>
    <row r="11" spans="1:51" ht="14.45" customHeight="1" x14ac:dyDescent="0.1">
      <c r="A11" s="53" t="s">
        <v>123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4"/>
      <c r="AM11" s="132"/>
      <c r="AN11" s="132"/>
      <c r="AO11" s="132"/>
      <c r="AP11" s="132"/>
      <c r="AQ11" s="132"/>
      <c r="AR11" s="132"/>
      <c r="AS11" s="36" t="s">
        <v>10</v>
      </c>
      <c r="AT11" s="217"/>
    </row>
    <row r="12" spans="1:51" ht="18" customHeight="1" x14ac:dyDescent="0.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3"/>
      <c r="AL12" s="134"/>
      <c r="AM12" s="134"/>
      <c r="AN12" s="134"/>
      <c r="AO12" s="37" t="s">
        <v>8</v>
      </c>
      <c r="AP12" s="134"/>
      <c r="AQ12" s="134"/>
      <c r="AR12" s="134"/>
      <c r="AS12" s="135"/>
      <c r="AT12" s="217"/>
    </row>
    <row r="13" spans="1:51" ht="14.45" customHeight="1" x14ac:dyDescent="0.1">
      <c r="A13" s="55" t="s">
        <v>80</v>
      </c>
      <c r="B13" s="54"/>
      <c r="C13" s="126" t="s">
        <v>131</v>
      </c>
      <c r="D13" s="57"/>
      <c r="E13" s="99" t="s">
        <v>132</v>
      </c>
      <c r="F13" s="59"/>
      <c r="G13" s="60">
        <v>501906517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 t="s">
        <v>214</v>
      </c>
      <c r="S13" s="64"/>
      <c r="T13" s="64"/>
      <c r="U13" s="64"/>
      <c r="V13" s="27" t="s">
        <v>8</v>
      </c>
      <c r="W13" s="65" t="s">
        <v>215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9</v>
      </c>
      <c r="AL13" s="132" t="s">
        <v>203</v>
      </c>
      <c r="AM13" s="132"/>
      <c r="AN13" s="132"/>
      <c r="AO13" s="132"/>
      <c r="AP13" s="132"/>
      <c r="AQ13" s="132"/>
      <c r="AR13" s="132"/>
      <c r="AS13" s="36" t="s">
        <v>10</v>
      </c>
      <c r="AT13" s="217">
        <v>36</v>
      </c>
    </row>
    <row r="14" spans="1:51" ht="18" customHeight="1" x14ac:dyDescent="0.1">
      <c r="A14" s="55"/>
      <c r="B14" s="54"/>
      <c r="C14" s="124" t="s">
        <v>129</v>
      </c>
      <c r="D14" s="68"/>
      <c r="E14" s="125" t="s">
        <v>130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 t="s">
        <v>216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3" t="s">
        <v>217</v>
      </c>
      <c r="AL14" s="134"/>
      <c r="AM14" s="134"/>
      <c r="AN14" s="134"/>
      <c r="AO14" s="37" t="s">
        <v>8</v>
      </c>
      <c r="AP14" s="134" t="s">
        <v>218</v>
      </c>
      <c r="AQ14" s="134"/>
      <c r="AR14" s="134"/>
      <c r="AS14" s="135"/>
      <c r="AT14" s="217"/>
    </row>
    <row r="15" spans="1:51" ht="15" customHeight="1" x14ac:dyDescent="0.1">
      <c r="A15" s="55" t="s">
        <v>81</v>
      </c>
      <c r="B15" s="54"/>
      <c r="C15" s="126"/>
      <c r="D15" s="57"/>
      <c r="E15" s="99"/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1"/>
      <c r="S15" s="171"/>
      <c r="T15" s="171"/>
      <c r="U15" s="171"/>
      <c r="V15" s="26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6"/>
      <c r="AK15" s="38"/>
      <c r="AL15" s="164"/>
      <c r="AM15" s="164"/>
      <c r="AN15" s="164"/>
      <c r="AO15" s="164"/>
      <c r="AP15" s="164"/>
      <c r="AQ15" s="164"/>
      <c r="AR15" s="164"/>
      <c r="AS15" s="39"/>
      <c r="AT15" s="218"/>
    </row>
    <row r="16" spans="1:51" ht="18" customHeight="1" x14ac:dyDescent="0.1">
      <c r="A16" s="55"/>
      <c r="B16" s="54"/>
      <c r="C16" s="124"/>
      <c r="D16" s="68"/>
      <c r="E16" s="125"/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5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7"/>
      <c r="AK16" s="168"/>
      <c r="AL16" s="169"/>
      <c r="AM16" s="169"/>
      <c r="AN16" s="169"/>
      <c r="AO16" s="40"/>
      <c r="AP16" s="169"/>
      <c r="AQ16" s="169"/>
      <c r="AR16" s="169"/>
      <c r="AS16" s="170"/>
      <c r="AT16" s="218"/>
    </row>
    <row r="17" spans="1:46" ht="15" customHeight="1" x14ac:dyDescent="0.1">
      <c r="A17" s="130" t="s">
        <v>95</v>
      </c>
      <c r="B17" s="54"/>
      <c r="C17" s="126" t="s">
        <v>134</v>
      </c>
      <c r="D17" s="57"/>
      <c r="E17" s="99" t="s">
        <v>133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4" t="s">
        <v>206</v>
      </c>
      <c r="S17" s="64"/>
      <c r="T17" s="64"/>
      <c r="U17" s="64"/>
      <c r="V17" s="27" t="s">
        <v>8</v>
      </c>
      <c r="W17" s="65" t="s">
        <v>202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9</v>
      </c>
      <c r="AL17" s="132" t="s">
        <v>211</v>
      </c>
      <c r="AM17" s="132"/>
      <c r="AN17" s="132"/>
      <c r="AO17" s="132"/>
      <c r="AP17" s="132"/>
      <c r="AQ17" s="132"/>
      <c r="AR17" s="132"/>
      <c r="AS17" s="36" t="s">
        <v>10</v>
      </c>
      <c r="AT17" s="217">
        <v>49</v>
      </c>
    </row>
    <row r="18" spans="1:46" ht="18" customHeight="1" x14ac:dyDescent="0.1">
      <c r="A18" s="55"/>
      <c r="B18" s="54"/>
      <c r="C18" s="124" t="s">
        <v>128</v>
      </c>
      <c r="D18" s="68"/>
      <c r="E18" s="125" t="s">
        <v>135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 t="s">
        <v>198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3" t="s">
        <v>212</v>
      </c>
      <c r="AL18" s="134"/>
      <c r="AM18" s="134"/>
      <c r="AN18" s="134"/>
      <c r="AO18" s="37" t="s">
        <v>8</v>
      </c>
      <c r="AP18" s="134" t="s">
        <v>213</v>
      </c>
      <c r="AQ18" s="134"/>
      <c r="AR18" s="134"/>
      <c r="AS18" s="135"/>
      <c r="AT18" s="217"/>
    </row>
    <row r="19" spans="1:46" x14ac:dyDescent="0.1">
      <c r="A19" s="55" t="s">
        <v>0</v>
      </c>
      <c r="B19" s="54"/>
      <c r="C19" s="139" t="str">
        <f>IF(P18="","",P18)</f>
        <v>千葉県船橋市印内2-5-27-407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 x14ac:dyDescent="0.1">
      <c r="A20" s="55"/>
      <c r="B20" s="54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 x14ac:dyDescent="0.1">
      <c r="A21" s="55" t="s">
        <v>1</v>
      </c>
      <c r="B21" s="54"/>
      <c r="C21" s="139" t="str">
        <f>IF(AL17="","",AL17&amp;"-"&amp;AK18&amp;"-"&amp;AP18)</f>
        <v>047-774-0713</v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x14ac:dyDescent="0.1">
      <c r="A22" s="55"/>
      <c r="B22" s="54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 x14ac:dyDescent="0.1">
      <c r="A23" s="55" t="s">
        <v>82</v>
      </c>
      <c r="B23" s="54"/>
      <c r="C23" s="74">
        <v>90</v>
      </c>
      <c r="D23" s="75"/>
      <c r="E23" s="75">
        <v>5066</v>
      </c>
      <c r="F23" s="75"/>
      <c r="G23" s="75">
        <v>2468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 x14ac:dyDescent="0.15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 x14ac:dyDescent="0.15">
      <c r="A25" s="128" t="s">
        <v>120</v>
      </c>
      <c r="B25" s="127" t="s">
        <v>83</v>
      </c>
      <c r="C25" s="140" t="s">
        <v>101</v>
      </c>
      <c r="D25" s="141"/>
      <c r="E25" s="142" t="s">
        <v>102</v>
      </c>
      <c r="F25" s="143"/>
      <c r="G25" s="127" t="s">
        <v>84</v>
      </c>
      <c r="H25" s="127"/>
      <c r="I25" s="127" t="s">
        <v>85</v>
      </c>
      <c r="J25" s="127"/>
      <c r="K25" s="127"/>
      <c r="L25" s="127"/>
      <c r="M25" s="127" t="s">
        <v>86</v>
      </c>
      <c r="N25" s="127"/>
      <c r="O25" s="127"/>
      <c r="P25" s="191" t="s">
        <v>96</v>
      </c>
      <c r="Q25" s="127"/>
      <c r="R25" s="127"/>
      <c r="S25" s="127"/>
      <c r="T25" s="145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 x14ac:dyDescent="0.1">
      <c r="A26" s="129"/>
      <c r="B26" s="54"/>
      <c r="C26" s="149" t="s">
        <v>99</v>
      </c>
      <c r="D26" s="150"/>
      <c r="E26" s="151" t="s">
        <v>100</v>
      </c>
      <c r="F26" s="152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6"/>
      <c r="U26" s="1"/>
      <c r="V26" s="1"/>
      <c r="W26" s="1"/>
      <c r="X26" s="1"/>
      <c r="Y26" s="136" t="s">
        <v>20</v>
      </c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119">
        <v>1</v>
      </c>
      <c r="B27" s="121" t="s">
        <v>183</v>
      </c>
      <c r="C27" s="126" t="s">
        <v>138</v>
      </c>
      <c r="D27" s="57"/>
      <c r="E27" s="99" t="s">
        <v>139</v>
      </c>
      <c r="F27" s="59"/>
      <c r="G27" s="118">
        <v>5</v>
      </c>
      <c r="H27" s="105"/>
      <c r="I27" s="118" t="s">
        <v>184</v>
      </c>
      <c r="J27" s="104"/>
      <c r="K27" s="104"/>
      <c r="L27" s="105"/>
      <c r="M27" s="109">
        <v>524138616</v>
      </c>
      <c r="N27" s="104"/>
      <c r="O27" s="105"/>
      <c r="P27" s="109">
        <v>140</v>
      </c>
      <c r="Q27" s="104"/>
      <c r="R27" s="104"/>
      <c r="S27" s="104"/>
      <c r="T27" s="110"/>
      <c r="U27" s="1"/>
      <c r="V27" s="1"/>
      <c r="W27" s="1"/>
      <c r="X27" s="1"/>
      <c r="Y27" s="112">
        <v>9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 x14ac:dyDescent="0.15">
      <c r="A28" s="120"/>
      <c r="B28" s="122"/>
      <c r="C28" s="124" t="s">
        <v>136</v>
      </c>
      <c r="D28" s="68"/>
      <c r="E28" s="125" t="s">
        <v>137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119">
        <v>2</v>
      </c>
      <c r="B29" s="121">
        <v>2</v>
      </c>
      <c r="C29" s="126" t="s">
        <v>142</v>
      </c>
      <c r="D29" s="57"/>
      <c r="E29" s="99" t="s">
        <v>143</v>
      </c>
      <c r="F29" s="59"/>
      <c r="G29" s="118">
        <v>5</v>
      </c>
      <c r="H29" s="105"/>
      <c r="I29" s="118" t="s">
        <v>185</v>
      </c>
      <c r="J29" s="104"/>
      <c r="K29" s="104"/>
      <c r="L29" s="105"/>
      <c r="M29" s="109">
        <v>524085040</v>
      </c>
      <c r="N29" s="104"/>
      <c r="O29" s="105"/>
      <c r="P29" s="109">
        <v>140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20"/>
      <c r="B30" s="122"/>
      <c r="C30" s="124" t="s">
        <v>140</v>
      </c>
      <c r="D30" s="68"/>
      <c r="E30" s="125" t="s">
        <v>141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x14ac:dyDescent="0.1">
      <c r="A31" s="119">
        <v>3</v>
      </c>
      <c r="B31" s="121">
        <v>3</v>
      </c>
      <c r="C31" s="126" t="s">
        <v>147</v>
      </c>
      <c r="D31" s="57"/>
      <c r="E31" s="99" t="s">
        <v>146</v>
      </c>
      <c r="F31" s="59"/>
      <c r="G31" s="118">
        <v>4</v>
      </c>
      <c r="H31" s="105"/>
      <c r="I31" s="118" t="s">
        <v>186</v>
      </c>
      <c r="J31" s="104"/>
      <c r="K31" s="104"/>
      <c r="L31" s="105"/>
      <c r="M31" s="109">
        <v>523543626</v>
      </c>
      <c r="N31" s="104"/>
      <c r="O31" s="105"/>
      <c r="P31" s="109">
        <v>130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20"/>
      <c r="B32" s="122"/>
      <c r="C32" s="124" t="s">
        <v>144</v>
      </c>
      <c r="D32" s="68"/>
      <c r="E32" s="125" t="s">
        <v>145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 x14ac:dyDescent="0.15">
      <c r="A33" s="119">
        <v>4</v>
      </c>
      <c r="B33" s="121">
        <v>4</v>
      </c>
      <c r="C33" s="126" t="s">
        <v>151</v>
      </c>
      <c r="D33" s="57"/>
      <c r="E33" s="99" t="s">
        <v>150</v>
      </c>
      <c r="F33" s="59"/>
      <c r="G33" s="118">
        <v>4</v>
      </c>
      <c r="H33" s="105"/>
      <c r="I33" s="118" t="s">
        <v>186</v>
      </c>
      <c r="J33" s="104"/>
      <c r="K33" s="104"/>
      <c r="L33" s="105"/>
      <c r="M33" s="109">
        <v>524461660</v>
      </c>
      <c r="N33" s="104"/>
      <c r="O33" s="105"/>
      <c r="P33" s="109">
        <v>137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x14ac:dyDescent="0.1">
      <c r="A34" s="120"/>
      <c r="B34" s="122"/>
      <c r="C34" s="124" t="s">
        <v>148</v>
      </c>
      <c r="D34" s="68"/>
      <c r="E34" s="125" t="s">
        <v>149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6" t="s">
        <v>58</v>
      </c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119">
        <v>5</v>
      </c>
      <c r="B35" s="121">
        <v>5</v>
      </c>
      <c r="C35" s="126" t="s">
        <v>131</v>
      </c>
      <c r="D35" s="57"/>
      <c r="E35" s="99" t="s">
        <v>153</v>
      </c>
      <c r="F35" s="59"/>
      <c r="G35" s="118">
        <v>4</v>
      </c>
      <c r="H35" s="105"/>
      <c r="I35" s="118" t="s">
        <v>187</v>
      </c>
      <c r="J35" s="104"/>
      <c r="K35" s="104"/>
      <c r="L35" s="105"/>
      <c r="M35" s="109">
        <v>525191467</v>
      </c>
      <c r="N35" s="104"/>
      <c r="O35" s="105"/>
      <c r="P35" s="109">
        <v>136</v>
      </c>
      <c r="Q35" s="104"/>
      <c r="R35" s="104"/>
      <c r="S35" s="104"/>
      <c r="T35" s="110"/>
      <c r="U35" s="1"/>
      <c r="V35" s="1"/>
      <c r="W35" s="1"/>
      <c r="X35" s="1"/>
      <c r="Y35" s="202">
        <v>1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 x14ac:dyDescent="0.15">
      <c r="A36" s="120"/>
      <c r="B36" s="122"/>
      <c r="C36" s="124" t="s">
        <v>129</v>
      </c>
      <c r="D36" s="68"/>
      <c r="E36" s="125" t="s">
        <v>152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3"/>
      <c r="Z36" s="204"/>
      <c r="AA36" s="204"/>
      <c r="AB36" s="204"/>
      <c r="AC36" s="204"/>
      <c r="AD36" s="204"/>
      <c r="AE36" s="204"/>
      <c r="AF36" s="204"/>
      <c r="AG36" s="205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119">
        <v>6</v>
      </c>
      <c r="B37" s="121">
        <v>6</v>
      </c>
      <c r="C37" s="126" t="s">
        <v>209</v>
      </c>
      <c r="D37" s="57"/>
      <c r="E37" s="99" t="s">
        <v>208</v>
      </c>
      <c r="F37" s="59"/>
      <c r="G37" s="118">
        <v>4</v>
      </c>
      <c r="H37" s="105"/>
      <c r="I37" s="118" t="s">
        <v>188</v>
      </c>
      <c r="J37" s="104"/>
      <c r="K37" s="104"/>
      <c r="L37" s="105"/>
      <c r="M37" s="109">
        <v>525392420</v>
      </c>
      <c r="N37" s="104"/>
      <c r="O37" s="105"/>
      <c r="P37" s="109">
        <v>138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20"/>
      <c r="B38" s="122"/>
      <c r="C38" s="124" t="s">
        <v>154</v>
      </c>
      <c r="D38" s="68"/>
      <c r="E38" s="125" t="s">
        <v>155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119">
        <v>7</v>
      </c>
      <c r="B39" s="121">
        <v>7</v>
      </c>
      <c r="C39" s="56" t="s">
        <v>157</v>
      </c>
      <c r="D39" s="57"/>
      <c r="E39" s="58" t="s">
        <v>159</v>
      </c>
      <c r="F39" s="59"/>
      <c r="G39" s="103">
        <v>4</v>
      </c>
      <c r="H39" s="105"/>
      <c r="I39" s="103" t="s">
        <v>189</v>
      </c>
      <c r="J39" s="104"/>
      <c r="K39" s="104"/>
      <c r="L39" s="105"/>
      <c r="M39" s="109">
        <v>526123511</v>
      </c>
      <c r="N39" s="104"/>
      <c r="O39" s="105"/>
      <c r="P39" s="109">
        <v>151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20"/>
      <c r="B40" s="122"/>
      <c r="C40" s="124" t="s">
        <v>156</v>
      </c>
      <c r="D40" s="68"/>
      <c r="E40" s="69" t="s">
        <v>158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119">
        <v>8</v>
      </c>
      <c r="B41" s="121">
        <v>8</v>
      </c>
      <c r="C41" s="126" t="s">
        <v>162</v>
      </c>
      <c r="D41" s="57"/>
      <c r="E41" s="99" t="s">
        <v>163</v>
      </c>
      <c r="F41" s="59"/>
      <c r="G41" s="118">
        <v>4</v>
      </c>
      <c r="H41" s="105"/>
      <c r="I41" s="118" t="s">
        <v>184</v>
      </c>
      <c r="J41" s="104"/>
      <c r="K41" s="104"/>
      <c r="L41" s="105"/>
      <c r="M41" s="109">
        <v>526582523</v>
      </c>
      <c r="N41" s="104"/>
      <c r="O41" s="105"/>
      <c r="P41" s="109">
        <v>137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20"/>
      <c r="B42" s="122"/>
      <c r="C42" s="124" t="s">
        <v>160</v>
      </c>
      <c r="D42" s="68"/>
      <c r="E42" s="125" t="s">
        <v>161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119">
        <v>9</v>
      </c>
      <c r="B43" s="121">
        <v>9</v>
      </c>
      <c r="C43" s="56" t="s">
        <v>167</v>
      </c>
      <c r="D43" s="57"/>
      <c r="E43" s="58" t="s">
        <v>166</v>
      </c>
      <c r="F43" s="59"/>
      <c r="G43" s="118">
        <v>4</v>
      </c>
      <c r="H43" s="105"/>
      <c r="I43" s="118" t="s">
        <v>190</v>
      </c>
      <c r="J43" s="104"/>
      <c r="K43" s="104"/>
      <c r="L43" s="105"/>
      <c r="M43" s="109">
        <v>526582516</v>
      </c>
      <c r="N43" s="104"/>
      <c r="O43" s="105"/>
      <c r="P43" s="109">
        <v>137</v>
      </c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20"/>
      <c r="B44" s="122"/>
      <c r="C44" s="67" t="s">
        <v>164</v>
      </c>
      <c r="D44" s="68"/>
      <c r="E44" s="69" t="s">
        <v>165</v>
      </c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119">
        <v>10</v>
      </c>
      <c r="B45" s="121">
        <v>10</v>
      </c>
      <c r="C45" s="56" t="s">
        <v>171</v>
      </c>
      <c r="D45" s="57"/>
      <c r="E45" s="58" t="s">
        <v>170</v>
      </c>
      <c r="F45" s="59"/>
      <c r="G45" s="118">
        <v>3</v>
      </c>
      <c r="H45" s="105"/>
      <c r="I45" s="103" t="s">
        <v>186</v>
      </c>
      <c r="J45" s="104"/>
      <c r="K45" s="104"/>
      <c r="L45" s="105"/>
      <c r="M45" s="109">
        <v>525191474</v>
      </c>
      <c r="N45" s="104"/>
      <c r="O45" s="105"/>
      <c r="P45" s="109">
        <v>139</v>
      </c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20"/>
      <c r="B46" s="122"/>
      <c r="C46" s="67" t="s">
        <v>168</v>
      </c>
      <c r="D46" s="68"/>
      <c r="E46" s="69" t="s">
        <v>169</v>
      </c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119">
        <v>11</v>
      </c>
      <c r="B47" s="121">
        <v>11</v>
      </c>
      <c r="C47" s="56" t="s">
        <v>175</v>
      </c>
      <c r="D47" s="57"/>
      <c r="E47" s="58" t="s">
        <v>174</v>
      </c>
      <c r="F47" s="59"/>
      <c r="G47" s="118">
        <v>3</v>
      </c>
      <c r="H47" s="105"/>
      <c r="I47" s="103" t="s">
        <v>186</v>
      </c>
      <c r="J47" s="104"/>
      <c r="K47" s="104"/>
      <c r="L47" s="105"/>
      <c r="M47" s="109">
        <v>525191481</v>
      </c>
      <c r="N47" s="104"/>
      <c r="O47" s="105"/>
      <c r="P47" s="109">
        <v>135</v>
      </c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x14ac:dyDescent="0.1">
      <c r="A48" s="120"/>
      <c r="B48" s="122"/>
      <c r="C48" s="67" t="s">
        <v>172</v>
      </c>
      <c r="D48" s="68"/>
      <c r="E48" s="69" t="s">
        <v>173</v>
      </c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119">
        <v>12</v>
      </c>
      <c r="B49" s="121">
        <v>12</v>
      </c>
      <c r="C49" s="56" t="s">
        <v>179</v>
      </c>
      <c r="D49" s="57"/>
      <c r="E49" s="58" t="s">
        <v>178</v>
      </c>
      <c r="F49" s="59"/>
      <c r="G49" s="118">
        <v>3</v>
      </c>
      <c r="H49" s="105"/>
      <c r="I49" s="103" t="s">
        <v>191</v>
      </c>
      <c r="J49" s="104"/>
      <c r="K49" s="104"/>
      <c r="L49" s="105"/>
      <c r="M49" s="109">
        <v>526582530</v>
      </c>
      <c r="N49" s="104"/>
      <c r="O49" s="105"/>
      <c r="P49" s="109">
        <v>140</v>
      </c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156"/>
      <c r="B50" s="157"/>
      <c r="C50" s="158" t="s">
        <v>176</v>
      </c>
      <c r="D50" s="159"/>
      <c r="E50" s="160" t="s">
        <v>177</v>
      </c>
      <c r="F50" s="161"/>
      <c r="G50" s="106"/>
      <c r="H50" s="108"/>
      <c r="I50" s="153"/>
      <c r="J50" s="154"/>
      <c r="K50" s="154"/>
      <c r="L50" s="155"/>
      <c r="M50" s="153"/>
      <c r="N50" s="154"/>
      <c r="O50" s="155"/>
      <c r="P50" s="153"/>
      <c r="Q50" s="154"/>
      <c r="R50" s="154"/>
      <c r="S50" s="154"/>
      <c r="T50" s="18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55">
        <v>13</v>
      </c>
      <c r="B51" s="121">
        <v>13</v>
      </c>
      <c r="C51" s="56" t="s">
        <v>181</v>
      </c>
      <c r="D51" s="57"/>
      <c r="E51" s="58" t="s">
        <v>182</v>
      </c>
      <c r="F51" s="59"/>
      <c r="G51" s="118">
        <v>2</v>
      </c>
      <c r="H51" s="105"/>
      <c r="I51" s="103" t="s">
        <v>186</v>
      </c>
      <c r="J51" s="104"/>
      <c r="K51" s="104"/>
      <c r="L51" s="105"/>
      <c r="M51" s="109">
        <v>525191627</v>
      </c>
      <c r="N51" s="104"/>
      <c r="O51" s="105"/>
      <c r="P51" s="109">
        <v>130</v>
      </c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x14ac:dyDescent="0.1">
      <c r="A52" s="55"/>
      <c r="B52" s="122"/>
      <c r="C52" s="67" t="s">
        <v>210</v>
      </c>
      <c r="D52" s="68"/>
      <c r="E52" s="69" t="s">
        <v>180</v>
      </c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 x14ac:dyDescent="0.1">
      <c r="A53" s="55">
        <v>14</v>
      </c>
      <c r="B53" s="121"/>
      <c r="C53" s="56"/>
      <c r="D53" s="57"/>
      <c r="E53" s="58"/>
      <c r="F53" s="59"/>
      <c r="G53" s="118"/>
      <c r="H53" s="105"/>
      <c r="I53" s="103"/>
      <c r="J53" s="104"/>
      <c r="K53" s="104"/>
      <c r="L53" s="105"/>
      <c r="M53" s="109"/>
      <c r="N53" s="104"/>
      <c r="O53" s="105"/>
      <c r="P53" s="109"/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 x14ac:dyDescent="0.15">
      <c r="A54" s="93"/>
      <c r="B54" s="211"/>
      <c r="C54" s="212"/>
      <c r="D54" s="213"/>
      <c r="E54" s="214"/>
      <c r="F54" s="215"/>
      <c r="G54" s="209"/>
      <c r="H54" s="210"/>
      <c r="I54" s="209"/>
      <c r="J54" s="204"/>
      <c r="K54" s="204"/>
      <c r="L54" s="210"/>
      <c r="M54" s="209"/>
      <c r="N54" s="204"/>
      <c r="O54" s="210"/>
      <c r="P54" s="209"/>
      <c r="Q54" s="204"/>
      <c r="R54" s="204"/>
      <c r="S54" s="204"/>
      <c r="T54" s="20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 x14ac:dyDescent="0.15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 x14ac:dyDescent="0.1">
      <c r="A56" s="144" t="s">
        <v>98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5"/>
      <c r="U56" s="2"/>
      <c r="V56" s="172" t="s">
        <v>116</v>
      </c>
      <c r="W56" s="173"/>
      <c r="X56" s="173"/>
      <c r="Y56" s="173"/>
      <c r="Z56" s="173"/>
      <c r="AA56" s="173"/>
      <c r="AB56" s="173"/>
      <c r="AC56" s="173"/>
      <c r="AD56" s="173"/>
      <c r="AE56" s="173"/>
      <c r="AF56" s="174"/>
      <c r="AG56" s="175"/>
      <c r="AH56" s="175"/>
      <c r="AI56" s="175"/>
      <c r="AJ56" s="17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 x14ac:dyDescent="0.15">
      <c r="A57" s="146" t="s">
        <v>219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8"/>
      <c r="U57" s="2"/>
      <c r="V57" s="219">
        <f>LEN(A57)</f>
        <v>24</v>
      </c>
      <c r="W57" s="220"/>
      <c r="X57" s="220"/>
      <c r="Y57" s="220"/>
      <c r="Z57" s="220"/>
      <c r="AA57" s="220"/>
      <c r="AB57" s="220"/>
      <c r="AC57" s="220"/>
      <c r="AD57" s="220"/>
      <c r="AE57" s="220"/>
      <c r="AF57" s="22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x14ac:dyDescent="0.1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B7" workbookViewId="0">
      <selection activeCell="H43" sqref="H43"/>
    </sheetView>
  </sheetViews>
  <sheetFormatPr defaultColWidth="8.99609375" defaultRowHeight="13.5" x14ac:dyDescent="0.1"/>
  <cols>
    <col min="1" max="1" width="11.04296875" style="3" customWidth="1"/>
    <col min="2" max="2" width="26.99609375" style="3" customWidth="1"/>
    <col min="3" max="16384" width="8.99609375" style="3"/>
  </cols>
  <sheetData>
    <row r="1" spans="1:41" x14ac:dyDescent="0.1">
      <c r="A1" s="222" t="s">
        <v>11</v>
      </c>
      <c r="B1" s="222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 x14ac:dyDescent="0.15">
      <c r="A2" s="222"/>
      <c r="B2" s="22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 x14ac:dyDescent="0.15">
      <c r="C3" s="7"/>
      <c r="D3" s="7"/>
      <c r="G3" s="11"/>
    </row>
    <row r="4" spans="1:41" x14ac:dyDescent="0.1">
      <c r="A4" s="223" t="s">
        <v>18</v>
      </c>
      <c r="B4" s="224"/>
      <c r="C4" s="224"/>
      <c r="D4" s="224"/>
      <c r="E4" s="224"/>
      <c r="F4" s="224"/>
      <c r="G4" s="225"/>
      <c r="H4" s="5" t="s">
        <v>19</v>
      </c>
      <c r="I4" s="5" t="s">
        <v>20</v>
      </c>
      <c r="J4" s="226" t="s">
        <v>68</v>
      </c>
      <c r="K4" s="224"/>
      <c r="L4" s="224"/>
      <c r="M4" s="224"/>
      <c r="N4" s="224"/>
      <c r="O4" s="224"/>
      <c r="P4" s="224"/>
      <c r="Q4" s="225"/>
    </row>
    <row r="5" spans="1:41" ht="72" customHeight="1" thickBot="1" x14ac:dyDescent="0.15">
      <c r="A5" s="227"/>
      <c r="B5" s="228"/>
      <c r="C5" s="228"/>
      <c r="D5" s="228"/>
      <c r="E5" s="228"/>
      <c r="F5" s="228"/>
      <c r="G5" s="229"/>
      <c r="H5" s="9" t="str">
        <f>IF(入力!J3="","",入力!J3)</f>
        <v>男子</v>
      </c>
      <c r="I5" s="9">
        <f>入力!Y27</f>
        <v>9</v>
      </c>
      <c r="J5" s="230"/>
      <c r="K5" s="231"/>
      <c r="L5" s="231"/>
      <c r="M5" s="231"/>
      <c r="N5" s="231"/>
      <c r="O5" s="231"/>
      <c r="P5" s="231"/>
      <c r="Q5" s="232"/>
    </row>
    <row r="6" spans="1:41" x14ac:dyDescent="0.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105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1">
      <c r="A7" s="12">
        <f>IF(入力!J5="","",入力!J5)</f>
        <v>12006</v>
      </c>
      <c r="B7" s="13" t="str">
        <f>IF(入力!C3="","",入力!C3)</f>
        <v>塚田男子バレーボールクラブ</v>
      </c>
      <c r="C7" s="13" t="str">
        <f>IF(入力!C2="","",入力!C2)</f>
        <v>ツカダダンシバレーボールクラブ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 x14ac:dyDescent="0.1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 x14ac:dyDescent="0.15"/>
    <row r="15" spans="1:41" x14ac:dyDescent="0.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1">
      <c r="A16" s="52">
        <v>1</v>
      </c>
      <c r="B16" s="51" t="s">
        <v>54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>
        <f>IF(入力!G7="","",入力!G7)</f>
        <v>506063307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1">
      <c r="A17" s="52">
        <v>2</v>
      </c>
      <c r="B17" s="51" t="s">
        <v>74</v>
      </c>
      <c r="C17" s="13" t="str">
        <f>IF(入力!C10="","",入力!C10)</f>
        <v>森井</v>
      </c>
      <c r="D17" s="13" t="str">
        <f>IF(入力!E10="","",入力!E10)</f>
        <v>雄史</v>
      </c>
      <c r="E17" s="13" t="str">
        <f>IF(入力!C9="","",入力!C9)</f>
        <v>モリイ</v>
      </c>
      <c r="F17" s="13" t="str">
        <f>IF(入力!E9="","",入力!E9)</f>
        <v>タケシ</v>
      </c>
      <c r="G17" s="13">
        <f>IF(入力!G9="","",入力!G9)</f>
        <v>524185955</v>
      </c>
      <c r="H17" s="13" t="str">
        <f>IF(入力!J9="","",入力!J9)</f>
        <v/>
      </c>
      <c r="I17" s="13">
        <f>IF(入力!M9="","",入力!M9)</f>
        <v>491695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0039</v>
      </c>
      <c r="T17" s="13" t="str">
        <f>IF(入力!P10="","",入力!P10)</f>
        <v>千葉県船橋市印内2-5-27-407</v>
      </c>
      <c r="U17" s="13" t="str">
        <f>IF(入力!AL9="","",入力!AL9)</f>
        <v>090</v>
      </c>
      <c r="V17" s="13" t="str">
        <f>IF(入力!AK10="","",入力!AK10)</f>
        <v>5066</v>
      </c>
      <c r="W17" s="13" t="str">
        <f>IF(入力!AP10="","",入力!AP10)</f>
        <v>2468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1">
      <c r="A18" s="52">
        <v>3</v>
      </c>
      <c r="B18" s="51" t="s">
        <v>75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1">
      <c r="A19" s="52">
        <v>4</v>
      </c>
      <c r="B19" s="51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1">
      <c r="A20" s="52">
        <v>5</v>
      </c>
      <c r="B20" s="51" t="s">
        <v>77</v>
      </c>
      <c r="C20" s="13" t="str">
        <f>IF(入力!C14="","",入力!C14)</f>
        <v>新井</v>
      </c>
      <c r="D20" s="13" t="str">
        <f>IF(入力!E14="","",入力!E14)</f>
        <v>雄悟</v>
      </c>
      <c r="E20" s="13" t="str">
        <f>IF(入力!C13="","",入力!C13)</f>
        <v>アライ</v>
      </c>
      <c r="F20" s="13" t="str">
        <f>IF(入力!E13="","",入力!E13)</f>
        <v>ユウゴ</v>
      </c>
      <c r="G20" s="13">
        <f>IF(入力!G13="","",入力!G13)</f>
        <v>501906517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36</v>
      </c>
      <c r="M20" s="13"/>
      <c r="N20" s="13"/>
      <c r="O20" s="13"/>
      <c r="P20" s="13"/>
      <c r="Q20" s="13"/>
      <c r="R20" s="13" t="str">
        <f>IF(入力!R13="","",入力!R13)</f>
        <v>272</v>
      </c>
      <c r="S20" s="13" t="str">
        <f>IF(入力!W13="","",入力!W13)</f>
        <v>0811</v>
      </c>
      <c r="T20" s="13" t="str">
        <f>IF(入力!P14="","",入力!P14)</f>
        <v>千葉県市川市北方町4-1754-16</v>
      </c>
      <c r="U20" s="13" t="str">
        <f>IF(入力!AL13="","",入力!AL13)</f>
        <v>090</v>
      </c>
      <c r="V20" s="13" t="str">
        <f>IF(入力!AK14="","",入力!AK14)</f>
        <v>5527</v>
      </c>
      <c r="W20" s="13" t="str">
        <f>IF(入力!AP14="","",入力!AP14)</f>
        <v>3679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1">
      <c r="A21" s="52">
        <v>6</v>
      </c>
      <c r="B21" s="51" t="s">
        <v>55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1">
      <c r="A22" s="52">
        <v>7</v>
      </c>
      <c r="B22" s="51" t="s">
        <v>56</v>
      </c>
      <c r="C22" s="13" t="str">
        <f>IF(入力!C18="","",入力!C18)</f>
        <v>森井</v>
      </c>
      <c r="D22" s="13" t="str">
        <f>IF(入力!E18="","",入力!E18)</f>
        <v>雄史</v>
      </c>
      <c r="E22" s="13" t="str">
        <f>IF(入力!C17="","",入力!C17)</f>
        <v>モリイ</v>
      </c>
      <c r="F22" s="13" t="str">
        <f>IF(入力!E17="","",入力!E17)</f>
        <v>タケシ</v>
      </c>
      <c r="G22" s="13"/>
      <c r="H22" s="13"/>
      <c r="I22" s="13"/>
      <c r="J22" s="13"/>
      <c r="K22" s="13"/>
      <c r="L22" s="13">
        <f>IF(入力!AT17="","",入力!AT17)</f>
        <v>49</v>
      </c>
      <c r="M22" s="13"/>
      <c r="N22" s="13">
        <f>IF(入力!C23="","",入力!C23)</f>
        <v>90</v>
      </c>
      <c r="O22" s="13">
        <f>IF(入力!E23="","",入力!E23)</f>
        <v>5066</v>
      </c>
      <c r="P22" s="13">
        <f>IF(入力!G23="","",入力!G23)</f>
        <v>2468</v>
      </c>
      <c r="Q22" s="13"/>
      <c r="R22" s="13" t="str">
        <f>IF(入力!R17="","",入力!R17)</f>
        <v>279</v>
      </c>
      <c r="S22" s="13" t="str">
        <f>IF(入力!W17="","",入力!W17)</f>
        <v>0039</v>
      </c>
      <c r="T22" s="13" t="str">
        <f>IF(入力!P18="","",入力!P18)</f>
        <v>千葉県船橋市印内2-5-27-407</v>
      </c>
      <c r="U22" s="13" t="str">
        <f>IF(入力!AL17="","",入力!AL17)</f>
        <v>047</v>
      </c>
      <c r="V22" s="13" t="str">
        <f>IF(入力!AK18="","",入力!AK18)</f>
        <v>774</v>
      </c>
      <c r="W22" s="13" t="str">
        <f>IF(入力!AP18="","",入力!AP18)</f>
        <v>0713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1">
      <c r="A23" s="52">
        <v>8</v>
      </c>
      <c r="B23" s="51" t="s">
        <v>57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1">
      <c r="A24" s="52">
        <v>9</v>
      </c>
      <c r="B24" s="51" t="s">
        <v>58</v>
      </c>
      <c r="C24" s="51" t="str">
        <f>VLOOKUP($B$51,$A$53:$F$352,3)</f>
        <v>田久保</v>
      </c>
      <c r="D24" s="51" t="str">
        <f>VLOOKUP($B$51,$A$53:$F$352,4)</f>
        <v>虹佑</v>
      </c>
      <c r="E24" s="51" t="str">
        <f>VLOOKUP($B$51,$A$53:$F$352,5)</f>
        <v>タクボ</v>
      </c>
      <c r="F24" s="51" t="str">
        <f>VLOOKUP($B$51,$A$53:$F$352,6)</f>
        <v>コウ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 x14ac:dyDescent="0.1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1">
      <c r="A41" s="17"/>
      <c r="B41" s="18"/>
    </row>
    <row r="42" spans="1:41" x14ac:dyDescent="0.1">
      <c r="A42" s="17"/>
      <c r="B42" s="18"/>
    </row>
    <row r="43" spans="1:41" x14ac:dyDescent="0.1">
      <c r="A43" s="17"/>
      <c r="B43" s="18"/>
    </row>
    <row r="44" spans="1:41" x14ac:dyDescent="0.1">
      <c r="A44" s="17"/>
      <c r="B44" s="18"/>
    </row>
    <row r="45" spans="1:41" x14ac:dyDescent="0.1">
      <c r="A45" s="17"/>
      <c r="B45" s="18"/>
    </row>
    <row r="46" spans="1:41" x14ac:dyDescent="0.1">
      <c r="A46" s="17"/>
      <c r="B46" s="18"/>
    </row>
    <row r="47" spans="1:41" x14ac:dyDescent="0.1">
      <c r="A47" s="17"/>
      <c r="B47" s="18"/>
    </row>
    <row r="48" spans="1:41" x14ac:dyDescent="0.1">
      <c r="A48" s="17"/>
      <c r="B48" s="18"/>
    </row>
    <row r="49" spans="1:41" x14ac:dyDescent="0.1">
      <c r="A49" s="17"/>
      <c r="B49" s="18"/>
    </row>
    <row r="50" spans="1:41" ht="14.25" thickBot="1" x14ac:dyDescent="0.15">
      <c r="A50" s="17"/>
      <c r="B50" s="18"/>
    </row>
    <row r="51" spans="1:41" ht="14.25" thickBot="1" x14ac:dyDescent="0.15">
      <c r="A51" s="50" t="s">
        <v>121</v>
      </c>
      <c r="B51" s="19">
        <f>IF(入力!Y35="","",入力!Y35)</f>
        <v>1</v>
      </c>
    </row>
    <row r="52" spans="1:41" x14ac:dyDescent="0.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">
      <c r="A53" s="12">
        <v>1</v>
      </c>
      <c r="B53" s="13" t="str">
        <f>IF(入力!B27="","",入力!B27)</f>
        <v>①</v>
      </c>
      <c r="C53" s="13" t="str">
        <f>IF(入力!C28="","",入力!C28)</f>
        <v>田久保</v>
      </c>
      <c r="D53" s="13" t="str">
        <f>IF(入力!E28="","",入力!E28)</f>
        <v>虹佑</v>
      </c>
      <c r="E53" s="13" t="str">
        <f>IF(入力!C27="","",入力!C27)</f>
        <v>タクボ</v>
      </c>
      <c r="F53" s="13" t="str">
        <f>IF(入力!E27="","",入力!E27)</f>
        <v>コウ</v>
      </c>
      <c r="G53" s="13">
        <f>IF(入力!M27="","",入力!M27)</f>
        <v>524138616</v>
      </c>
      <c r="H53" s="13" t="str">
        <f>IF(入力!I27="","",入力!I27)</f>
        <v>船橋市立西海神小学校</v>
      </c>
      <c r="I53" s="13">
        <f>IF(入力!G27="","",入力!G27)</f>
        <v>5</v>
      </c>
      <c r="J53" s="13">
        <f>IF(入力!P27="","",入力!P27)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1">
      <c r="A54" s="12">
        <f>A53+1</f>
        <v>2</v>
      </c>
      <c r="B54" s="13">
        <f>IF(入力!B29="","",入力!B29)</f>
        <v>2</v>
      </c>
      <c r="C54" s="13" t="str">
        <f>IF(入力!C30="","",入力!C30)</f>
        <v>長川</v>
      </c>
      <c r="D54" s="13" t="str">
        <f>IF(入力!E30="","",入力!E30)</f>
        <v>朝陽</v>
      </c>
      <c r="E54" s="13" t="str">
        <f>IF(入力!C29="","",入力!C29)</f>
        <v>ナガカワ</v>
      </c>
      <c r="F54" s="13" t="str">
        <f>IF(入力!E29="","",入力!E29)</f>
        <v>アサヒ</v>
      </c>
      <c r="G54" s="13">
        <f>IF(入力!M29="","",入力!M29)</f>
        <v>524085040</v>
      </c>
      <c r="H54" s="13" t="str">
        <f>IF(入力!I29="","",入力!I29)</f>
        <v>松戸市立梨香台小学校</v>
      </c>
      <c r="I54" s="13">
        <f>IF(入力!G29="","",入力!G29)</f>
        <v>5</v>
      </c>
      <c r="J54" s="13">
        <f>IF(入力!P29="","",入力!P29)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緒方</v>
      </c>
      <c r="D55" s="13" t="str">
        <f>IF(入力!E32="","",入力!E32)</f>
        <v>健心</v>
      </c>
      <c r="E55" s="13" t="str">
        <f>IF(入力!C31="","",入力!C31)</f>
        <v>オガタ</v>
      </c>
      <c r="F55" s="13" t="str">
        <f>IF(入力!E31="","",入力!E31)</f>
        <v>トシムネ</v>
      </c>
      <c r="G55" s="13">
        <f>IF(入力!M31="","",入力!M31)</f>
        <v>523543626</v>
      </c>
      <c r="H55" s="13" t="str">
        <f>IF(入力!I31="","",入力!I31)</f>
        <v>船橋市立法典西小学校</v>
      </c>
      <c r="I55" s="13">
        <f>IF(入力!G31="","",入力!G31)</f>
        <v>4</v>
      </c>
      <c r="J55" s="13">
        <f>IF(入力!P31="","",入力!P31)</f>
        <v>130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原</v>
      </c>
      <c r="D56" s="13" t="str">
        <f>IF(入力!E34="","",入力!E34)</f>
        <v>悠晟</v>
      </c>
      <c r="E56" s="13" t="str">
        <f>IF(入力!C33="","",入力!C33)</f>
        <v>ハラ</v>
      </c>
      <c r="F56" s="13" t="str">
        <f>IF(入力!E33="","",入力!E33)</f>
        <v>ユウセイ</v>
      </c>
      <c r="G56" s="13">
        <f>IF(入力!M33="","",入力!M33)</f>
        <v>524461660</v>
      </c>
      <c r="H56" s="13" t="str">
        <f>IF(入力!I33="","",入力!I33)</f>
        <v>船橋市立法典西小学校</v>
      </c>
      <c r="I56" s="13">
        <f>IF(入力!G33="","",入力!G33)</f>
        <v>4</v>
      </c>
      <c r="J56" s="13">
        <f>IF(入力!P33="","",入力!P33)</f>
        <v>137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新井</v>
      </c>
      <c r="D57" s="13" t="str">
        <f>IF(入力!E36="","",入力!E36)</f>
        <v>与喜</v>
      </c>
      <c r="E57" s="13" t="str">
        <f>IF(入力!C35="","",入力!C35)</f>
        <v>アライ</v>
      </c>
      <c r="F57" s="13" t="str">
        <f>IF(入力!E35="","",入力!E35)</f>
        <v>ヨキ</v>
      </c>
      <c r="G57" s="13">
        <f>IF(入力!M35="","",入力!M35)</f>
        <v>525191467</v>
      </c>
      <c r="H57" s="13" t="str">
        <f>IF(入力!I35="","",入力!I35)</f>
        <v>市川市立若宮小学校</v>
      </c>
      <c r="I57" s="13">
        <f>IF(入力!G35="","",入力!G35)</f>
        <v>4</v>
      </c>
      <c r="J57" s="13">
        <f>IF(入力!P35="","",入力!P35)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1">
      <c r="A58" s="12">
        <f t="shared" si="0"/>
        <v>6</v>
      </c>
      <c r="B58" s="13">
        <f>IF(入力!B37="","",入力!B37)</f>
        <v>6</v>
      </c>
      <c r="C58" s="13" t="str">
        <f>IF(入力!C38="","",入力!C38)</f>
        <v>狭間</v>
      </c>
      <c r="D58" s="13" t="str">
        <f>IF(入力!E38="","",入力!E38)</f>
        <v>雄詠</v>
      </c>
      <c r="E58" s="13" t="str">
        <f>IF(入力!C37="","",入力!C37)</f>
        <v>ハザマ</v>
      </c>
      <c r="F58" s="13" t="str">
        <f>IF(入力!E37="","",入力!E37)</f>
        <v>オウタ</v>
      </c>
      <c r="G58" s="13">
        <f>IF(入力!M37="","",入力!M37)</f>
        <v>525392420</v>
      </c>
      <c r="H58" s="13" t="str">
        <f>IF(入力!I37="","",入力!I37)</f>
        <v>船橋市立葛飾小学校</v>
      </c>
      <c r="I58" s="13">
        <f>IF(入力!G37="","",入力!G37)</f>
        <v>4</v>
      </c>
      <c r="J58" s="13">
        <f>IF(入力!P37="","",入力!P37)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1">
      <c r="A59" s="12">
        <f t="shared" si="0"/>
        <v>7</v>
      </c>
      <c r="B59" s="13">
        <f>IF(入力!B39="","",入力!B39)</f>
        <v>7</v>
      </c>
      <c r="C59" s="13" t="str">
        <f>IF(入力!C40="","",入力!C40)</f>
        <v>花立</v>
      </c>
      <c r="D59" s="13" t="str">
        <f>IF(入力!E40="","",入力!E40)</f>
        <v>咲空</v>
      </c>
      <c r="E59" s="13" t="str">
        <f>IF(入力!C39="","",入力!C39)</f>
        <v>ハナタチ</v>
      </c>
      <c r="F59" s="13" t="str">
        <f>IF(入力!E39="","",入力!E39)</f>
        <v>サク</v>
      </c>
      <c r="G59" s="13">
        <f>IF(入力!M39="","",入力!M39)</f>
        <v>526123511</v>
      </c>
      <c r="H59" s="13" t="str">
        <f>IF(入力!I39="","",入力!I39)</f>
        <v>鎌ケ谷市立中部小学校</v>
      </c>
      <c r="I59" s="13">
        <f>IF(入力!G39="","",入力!G39)</f>
        <v>4</v>
      </c>
      <c r="J59" s="13">
        <f>IF(入力!P39="","",入力!P39)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池田</v>
      </c>
      <c r="D60" s="13" t="str">
        <f>IF(入力!E42="","",入力!E42)</f>
        <v>瑛斗</v>
      </c>
      <c r="E60" s="13" t="str">
        <f>IF(入力!C41="","",入力!C41)</f>
        <v>イケダ</v>
      </c>
      <c r="F60" s="13" t="str">
        <f>IF(入力!E41="","",入力!E41)</f>
        <v>エイト</v>
      </c>
      <c r="G60" s="13">
        <f>IF(入力!M41="","",入力!M41)</f>
        <v>526582523</v>
      </c>
      <c r="H60" s="13" t="str">
        <f>IF(入力!I41="","",入力!I41)</f>
        <v>船橋市立西海神小学校</v>
      </c>
      <c r="I60" s="13">
        <f>IF(入力!G41="","",入力!G41)</f>
        <v>4</v>
      </c>
      <c r="J60" s="13">
        <f>IF(入力!P41="","",入力!P41)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千葉</v>
      </c>
      <c r="D61" s="13" t="str">
        <f>IF(入力!E44="","",入力!E44)</f>
        <v>洵甫</v>
      </c>
      <c r="E61" s="13" t="str">
        <f>IF(入力!C43="","",入力!C43)</f>
        <v>チバ</v>
      </c>
      <c r="F61" s="13" t="str">
        <f>IF(入力!E43="","",入力!E43)</f>
        <v>シュンスケ</v>
      </c>
      <c r="G61" s="13">
        <f>IF(入力!M43="","",入力!M43)</f>
        <v>526582516</v>
      </c>
      <c r="H61" s="13" t="str">
        <f>IF(入力!I43="","",入力!I43)</f>
        <v>船橋市立法典小学校</v>
      </c>
      <c r="I61" s="13">
        <f>IF(入力!G43="","",入力!G43)</f>
        <v>4</v>
      </c>
      <c r="J61" s="13">
        <f>IF(入力!P43="","",入力!P43)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望月</v>
      </c>
      <c r="D62" s="13" t="str">
        <f>IF(入力!E46="","",入力!E46)</f>
        <v>拓海</v>
      </c>
      <c r="E62" s="13" t="str">
        <f>IF(入力!C45="","",入力!C45)</f>
        <v>モチヅキ</v>
      </c>
      <c r="F62" s="13" t="str">
        <f>IF(入力!E45="","",入力!E45)</f>
        <v>タクミ</v>
      </c>
      <c r="G62" s="13">
        <f>IF(入力!M45="","",入力!M45)</f>
        <v>525191474</v>
      </c>
      <c r="H62" s="13" t="str">
        <f>IF(入力!I45="","",入力!I45)</f>
        <v>船橋市立法典西小学校</v>
      </c>
      <c r="I62" s="13">
        <f>IF(入力!G45="","",入力!G45)</f>
        <v>3</v>
      </c>
      <c r="J62" s="13">
        <f>IF(入力!P45="","",入力!P45)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鈴木</v>
      </c>
      <c r="D63" s="13" t="str">
        <f>IF(入力!E48="","",入力!E48)</f>
        <v>文都</v>
      </c>
      <c r="E63" s="13" t="str">
        <f>IF(入力!C47="","",入力!C47)</f>
        <v>スズキ</v>
      </c>
      <c r="F63" s="13" t="str">
        <f>IF(入力!E47="","",入力!E47)</f>
        <v>フミト</v>
      </c>
      <c r="G63" s="13">
        <f>IF(入力!M47="","",入力!M47)</f>
        <v>525191481</v>
      </c>
      <c r="H63" s="13" t="str">
        <f>IF(入力!I47="","",入力!I47)</f>
        <v>船橋市立法典西小学校</v>
      </c>
      <c r="I63" s="13">
        <f>IF(入力!G47="","",入力!G47)</f>
        <v>3</v>
      </c>
      <c r="J63" s="13">
        <f>IF(入力!P47="","",入力!P47)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大林</v>
      </c>
      <c r="D64" s="13" t="str">
        <f>IF(入力!E50="","",入力!E50)</f>
        <v>零</v>
      </c>
      <c r="E64" s="13" t="str">
        <f>IF(入力!C49="","",入力!C49)</f>
        <v>オオバヤシ</v>
      </c>
      <c r="F64" s="13" t="str">
        <f>IF(入力!E49="","",入力!E49)</f>
        <v>レイ</v>
      </c>
      <c r="G64" s="13">
        <f>IF(入力!M49="","",入力!M49)</f>
        <v>526582530</v>
      </c>
      <c r="H64" s="13" t="str">
        <f>IF(入力!I49="","",入力!I49)</f>
        <v>船橋市立丸山小学校</v>
      </c>
      <c r="I64" s="13">
        <f>IF(入力!G49="","",入力!G49)</f>
        <v>3</v>
      </c>
      <c r="J64" s="13">
        <f>IF(入力!P49="","",入力!P49)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髙宮</v>
      </c>
      <c r="D65" s="13" t="str">
        <f>IF(入力!E52="","",入力!E52)</f>
        <v>有真</v>
      </c>
      <c r="E65" s="13" t="str">
        <f>IF(入力!C51="","",入力!C51)</f>
        <v>タカミヤ</v>
      </c>
      <c r="F65" s="13" t="str">
        <f>IF(入力!E51="","",入力!E51)</f>
        <v>ユウマ</v>
      </c>
      <c r="G65" s="13">
        <f>IF(入力!M51="","",入力!M51)</f>
        <v>525191627</v>
      </c>
      <c r="H65" s="13" t="str">
        <f>IF(入力!I51="","",入力!I51)</f>
        <v>船橋市立法典西小学校</v>
      </c>
      <c r="I65" s="13">
        <f>IF(入力!G51="","",入力!G51)</f>
        <v>2</v>
      </c>
      <c r="J65" s="13">
        <f>IF(入力!P51="","",入力!P51)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河部誠一</cp:lastModifiedBy>
  <cp:lastPrinted>2016-05-09T15:17:35Z</cp:lastPrinted>
  <dcterms:created xsi:type="dcterms:W3CDTF">2014-04-05T09:56:00Z</dcterms:created>
  <dcterms:modified xsi:type="dcterms:W3CDTF">2025-12-11T14:15:55Z</dcterms:modified>
</cp:coreProperties>
</file>