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activeTab="4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<sst xmlns="http://schemas.openxmlformats.org/spreadsheetml/2006/main" count="388" uniqueCount="263">
  <si>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</si>
  <si>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</si>
  <si>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</si>
  <si>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</si>
  <si>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</si>
  <si>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</si>
  <si>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</si>
  <si>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</si>
  <si>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</si>
  <si>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</si>
  <si>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</si>
  <si>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</si>
  <si>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</si>
  <si>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</si>
  <si>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</si>
  <si>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</si>
  <si>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</si>
  <si>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</si>
  <si>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</si>
  <si>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</si>
  <si>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</si>
  <si>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</si>
  <si>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</si>
  <si>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</si>
  <si>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</si>
  <si>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</si>
  <si>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</si>
  <si>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</si>
  <si>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</si>
  <si>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</si>
  <si>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</si>
  <si>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</si>
  <si>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</si>
  <si>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</si>
  <si>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</si>
  <si>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</si>
  <si>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</si>
  <si>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</si>
  <si>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</si>
  <si>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</si>
  <si>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</si>
  <si>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</si>
  <si>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</si>
  <si>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</si>
  <si>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</si>
  <si>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</si>
  <si>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</si>
  <si>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</si>
  <si>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</si>
  <si>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</si>
  <si>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</si>
  <si>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</si>
  <si>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</si>
  <si>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</si>
  <si>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</si>
  <si>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</si>
  <si>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</si>
  <si>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</si>
  <si>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</si>
  <si>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</si>
  <si>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</si>
  <si>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</si>
  <si>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</si>
  <si>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</si>
  <si>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</si>
  <si>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</si>
  <si>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</si>
  <si>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</si>
  <si>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</si>
  <si>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</si>
  <si>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</si>
  <si>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</si>
  <si>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</si>
  <si>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</si>
  <si>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</si>
  <si>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</si>
  <si>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</si>
  <si>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</si>
  <si>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</si>
  <si>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</si>
  <si>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</si>
  <si>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</si>
  <si>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</si>
  <si>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</si>
  <si>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</si>
  <si>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</si>
  <si>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</si>
  <si>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</si>
  <si>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</si>
  <si>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</si>
  <si>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</si>
  <si>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</si>
  <si>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</si>
  <si>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</si>
  <si>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</si>
  <si>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</si>
  <si>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</si>
  <si>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</si>
  <si>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</si>
  <si>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</si>
  <si>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</si>
  <si>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</si>
  <si>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</si>
  <si>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</si>
  <si>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</si>
  <si>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</si>
  <si>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</si>
  <si>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</si>
  <si>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</si>
  <si>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</si>
  <si>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</si>
  <si>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</si>
  <si>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</si>
  <si>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</si>
  <si>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</si>
  <si>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</si>
  <si>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</si>
  <si>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</si>
  <si>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</si>
  <si>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</si>
  <si>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</si>
  <si>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</si>
  <si>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</si>
  <si>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</si>
  <si>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</si>
  <si>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</si>
  <si>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</si>
  <si>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</si>
  <si>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</si>
  <si>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</si>
  <si>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</si>
  <si>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</si>
  <si>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</si>
  <si>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</si>
  <si>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</si>
  <si>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</si>
  <si>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</si>
  <si>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</si>
  <si>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</si>
  <si>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</si>
  <si>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</si>
  <si>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</si>
  <si>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</si>
  <si>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</si>
  <si>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</si>
  <si>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</si>
  <si>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</si>
  <si>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</si>
  <si>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</si>
  <si>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</si>
  <si>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</si>
  <si>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</si>
  <si>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</si>
  <si>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</si>
  <si>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</si>
  <si>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</si>
  <si>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</si>
  <si>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</si>
  <si>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</si>
  <si>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</si>
  <si>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</si>
  <si>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</si>
  <si>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</si>
  <si>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</si>
  <si>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</si>
  <si>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</si>
  <si>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</si>
  <si>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</si>
  <si>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</si>
  <si>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</si>
  <si>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</si>
  <si>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</si>
  <si>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</si>
  <si>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</si>
  <si>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</si>
  <si>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</si>
  <si>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</si>
  <si>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</si>
  <si>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</si>
  <si>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</si>
  <si>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</si>
  <si>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</si>
  <si>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</si>
  <si>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</si>
  <si>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</si>
  <si>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</si>
  <si>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</si>
  <si>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</si>
  <si>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</si>
  <si>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</si>
  <si>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</si>
  <si>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</si>
  <si>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</si>
  <si>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</si>
  <si>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</si>
  <si>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</si>
  <si>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</si>
  <si>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</si>
  <si>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</si>
  <si>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</si>
  <si>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</si>
  <si>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</si>
  <si>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男子</t>
    <rPh sb="0" eb="2">
      <t>ダンシ</t>
    </rPh>
    <phoneticPr fontId="2"/>
  </si>
  <si>
    <t>千葉市</t>
    <rPh sb="0" eb="2">
      <t>チバ</t>
    </rPh>
    <rPh sb="2" eb="3">
      <t>シ</t>
    </rPh>
    <phoneticPr fontId="2"/>
  </si>
  <si>
    <t>南支部</t>
    <rPh sb="0" eb="1">
      <t>ミナミ</t>
    </rPh>
    <rPh sb="1" eb="3">
      <t>シブ</t>
    </rPh>
    <phoneticPr fontId="2"/>
  </si>
  <si>
    <t>加藤</t>
    <rPh sb="0" eb="2">
      <t>カトウ</t>
    </rPh>
    <phoneticPr fontId="2"/>
  </si>
  <si>
    <t>彩香</t>
    <rPh sb="0" eb="1">
      <t>アヤ</t>
    </rPh>
    <rPh sb="1" eb="2">
      <t>カ</t>
    </rPh>
    <phoneticPr fontId="2"/>
  </si>
  <si>
    <t>カトウ</t>
    <phoneticPr fontId="2"/>
  </si>
  <si>
    <t>サヤカ</t>
    <phoneticPr fontId="2"/>
  </si>
  <si>
    <t>２６２</t>
    <phoneticPr fontId="2"/>
  </si>
  <si>
    <t>００１９</t>
    <phoneticPr fontId="2"/>
  </si>
  <si>
    <t>千葉県千葉市花見川区朝日ヶ丘３－９－５１</t>
    <rPh sb="0" eb="3">
      <t>チバケン</t>
    </rPh>
    <rPh sb="3" eb="6">
      <t>チバシ</t>
    </rPh>
    <rPh sb="6" eb="10">
      <t>ハナミガワク</t>
    </rPh>
    <rPh sb="10" eb="14">
      <t>アサヒガオカ</t>
    </rPh>
    <phoneticPr fontId="2"/>
  </si>
  <si>
    <t>０９０</t>
    <phoneticPr fontId="2"/>
  </si>
  <si>
    <t>４３６４</t>
    <phoneticPr fontId="2"/>
  </si>
  <si>
    <t>８６９０</t>
    <phoneticPr fontId="2"/>
  </si>
  <si>
    <t>①</t>
    <phoneticPr fontId="2"/>
  </si>
  <si>
    <t>坂口</t>
    <rPh sb="0" eb="2">
      <t>サカグチ</t>
    </rPh>
    <phoneticPr fontId="2"/>
  </si>
  <si>
    <t>祥</t>
    <rPh sb="0" eb="1">
      <t>ショウ</t>
    </rPh>
    <phoneticPr fontId="2"/>
  </si>
  <si>
    <t>サカグチ</t>
    <phoneticPr fontId="2"/>
  </si>
  <si>
    <t>ショウ</t>
    <phoneticPr fontId="2"/>
  </si>
  <si>
    <t>千葉市立千草台東小学校</t>
    <rPh sb="0" eb="4">
      <t>チバシリツ</t>
    </rPh>
    <rPh sb="4" eb="7">
      <t>チグサダイ</t>
    </rPh>
    <rPh sb="7" eb="8">
      <t>ヒガシ</t>
    </rPh>
    <rPh sb="8" eb="11">
      <t>ショウガッコウ</t>
    </rPh>
    <phoneticPr fontId="2"/>
  </si>
  <si>
    <t>白幡</t>
    <rPh sb="0" eb="2">
      <t>シラハタ</t>
    </rPh>
    <phoneticPr fontId="2"/>
  </si>
  <si>
    <t>シラハタ</t>
    <phoneticPr fontId="2"/>
  </si>
  <si>
    <t>トモキ</t>
    <phoneticPr fontId="2"/>
  </si>
  <si>
    <t>朝輝</t>
    <rPh sb="0" eb="1">
      <t>アサ</t>
    </rPh>
    <rPh sb="1" eb="2">
      <t>カガヤ</t>
    </rPh>
    <phoneticPr fontId="2"/>
  </si>
  <si>
    <t>千葉市立花園小学校</t>
    <rPh sb="0" eb="4">
      <t>チバシリツ</t>
    </rPh>
    <rPh sb="4" eb="6">
      <t>ハナゾノ</t>
    </rPh>
    <rPh sb="6" eb="9">
      <t>ショウガッコウ</t>
    </rPh>
    <phoneticPr fontId="2"/>
  </si>
  <si>
    <t>小笠原</t>
    <rPh sb="0" eb="3">
      <t>オガサワラ</t>
    </rPh>
    <phoneticPr fontId="2"/>
  </si>
  <si>
    <t>智也</t>
    <rPh sb="0" eb="2">
      <t>トモヤ</t>
    </rPh>
    <phoneticPr fontId="2"/>
  </si>
  <si>
    <t>オガサワラ</t>
    <phoneticPr fontId="2"/>
  </si>
  <si>
    <t>トモヤ</t>
    <phoneticPr fontId="2"/>
  </si>
  <si>
    <t>千葉市立小中台南小学校</t>
    <rPh sb="0" eb="4">
      <t>チバシリツ</t>
    </rPh>
    <rPh sb="4" eb="5">
      <t>コ</t>
    </rPh>
    <rPh sb="5" eb="7">
      <t>ナカダイ</t>
    </rPh>
    <rPh sb="7" eb="8">
      <t>ミナミ</t>
    </rPh>
    <rPh sb="8" eb="11">
      <t>ショウガッコウ</t>
    </rPh>
    <phoneticPr fontId="2"/>
  </si>
  <si>
    <t>竹本</t>
    <rPh sb="0" eb="2">
      <t>タケモト</t>
    </rPh>
    <phoneticPr fontId="2"/>
  </si>
  <si>
    <t>晴翔</t>
    <rPh sb="0" eb="2">
      <t>ハルト</t>
    </rPh>
    <phoneticPr fontId="2"/>
  </si>
  <si>
    <t>タケモト</t>
    <phoneticPr fontId="2"/>
  </si>
  <si>
    <t>ハルト</t>
    <phoneticPr fontId="2"/>
  </si>
  <si>
    <t>嶋村</t>
    <rPh sb="0" eb="2">
      <t>シマムラ</t>
    </rPh>
    <phoneticPr fontId="2"/>
  </si>
  <si>
    <t>シマムラ</t>
    <phoneticPr fontId="2"/>
  </si>
  <si>
    <t>アサヒ</t>
    <phoneticPr fontId="2"/>
  </si>
  <si>
    <t>旭</t>
    <rPh sb="0" eb="1">
      <t>アサヒ</t>
    </rPh>
    <phoneticPr fontId="2"/>
  </si>
  <si>
    <t>臼井</t>
    <rPh sb="0" eb="2">
      <t>ウスイ</t>
    </rPh>
    <phoneticPr fontId="2"/>
  </si>
  <si>
    <t>晃太</t>
    <rPh sb="0" eb="1">
      <t>コウ</t>
    </rPh>
    <rPh sb="1" eb="2">
      <t>タ</t>
    </rPh>
    <phoneticPr fontId="2"/>
  </si>
  <si>
    <t>ウスイ</t>
    <phoneticPr fontId="2"/>
  </si>
  <si>
    <t>コウタ</t>
    <phoneticPr fontId="2"/>
  </si>
  <si>
    <t>千葉市立園生小学校</t>
    <rPh sb="0" eb="4">
      <t>チバシリツ</t>
    </rPh>
    <rPh sb="4" eb="5">
      <t>エン</t>
    </rPh>
    <rPh sb="5" eb="6">
      <t>セイ</t>
    </rPh>
    <rPh sb="6" eb="9">
      <t>ショウガッコウ</t>
    </rPh>
    <phoneticPr fontId="2"/>
  </si>
  <si>
    <t>朴</t>
    <rPh sb="0" eb="1">
      <t>パク</t>
    </rPh>
    <phoneticPr fontId="2"/>
  </si>
  <si>
    <t>齋曙</t>
    <rPh sb="0" eb="1">
      <t>サイ</t>
    </rPh>
    <rPh sb="1" eb="2">
      <t>アケボノ</t>
    </rPh>
    <phoneticPr fontId="2"/>
  </si>
  <si>
    <t>パク</t>
    <phoneticPr fontId="2"/>
  </si>
  <si>
    <t>ジェソ</t>
    <phoneticPr fontId="2"/>
  </si>
  <si>
    <t>ショウタ</t>
    <phoneticPr fontId="2"/>
  </si>
  <si>
    <t>翔太</t>
    <rPh sb="0" eb="2">
      <t>ショウタ</t>
    </rPh>
    <phoneticPr fontId="2"/>
  </si>
  <si>
    <t>千葉市立朝日ヶ丘小学校</t>
    <rPh sb="0" eb="4">
      <t>チバシリツ</t>
    </rPh>
    <rPh sb="4" eb="8">
      <t>アサヒガオカ</t>
    </rPh>
    <rPh sb="8" eb="11">
      <t>ショウガッコウ</t>
    </rPh>
    <phoneticPr fontId="2"/>
  </si>
  <si>
    <t>全員でボールを繋ぐ、諦めない気持ちを大切に練習してきました。チームモットーの「限界突破」の言葉通り、一人一人が持てる力を出し切って頑張ります。目指せ！てっぺん！！</t>
    <rPh sb="0" eb="2">
      <t>ゼンイン</t>
    </rPh>
    <rPh sb="7" eb="8">
      <t>ツナ</t>
    </rPh>
    <rPh sb="10" eb="11">
      <t>アキラ</t>
    </rPh>
    <rPh sb="14" eb="16">
      <t>キモ</t>
    </rPh>
    <rPh sb="18" eb="20">
      <t>タイセツ</t>
    </rPh>
    <rPh sb="21" eb="23">
      <t>レンシュウ</t>
    </rPh>
    <rPh sb="39" eb="41">
      <t>ゲンカイ</t>
    </rPh>
    <rPh sb="41" eb="43">
      <t>トッパ</t>
    </rPh>
    <rPh sb="45" eb="47">
      <t>コトバ</t>
    </rPh>
    <rPh sb="47" eb="48">
      <t>ドオ</t>
    </rPh>
    <rPh sb="50" eb="52">
      <t>ヒトリ</t>
    </rPh>
    <rPh sb="52" eb="54">
      <t>ヒトリ</t>
    </rPh>
    <rPh sb="55" eb="56">
      <t>モ</t>
    </rPh>
    <rPh sb="58" eb="59">
      <t>チカラ</t>
    </rPh>
    <rPh sb="60" eb="61">
      <t>ダ</t>
    </rPh>
    <rPh sb="62" eb="63">
      <t>キ</t>
    </rPh>
    <rPh sb="65" eb="67">
      <t>ガンバ</t>
    </rPh>
    <rPh sb="71" eb="73">
      <t>メザ</t>
    </rPh>
    <phoneticPr fontId="2"/>
  </si>
  <si>
    <t>黒澤</t>
    <rPh sb="0" eb="2">
      <t>クロサワ</t>
    </rPh>
    <phoneticPr fontId="2"/>
  </si>
  <si>
    <t>崇</t>
    <rPh sb="0" eb="1">
      <t>タカシ</t>
    </rPh>
    <phoneticPr fontId="2"/>
  </si>
  <si>
    <t>拓也</t>
    <rPh sb="0" eb="2">
      <t>タクヤ</t>
    </rPh>
    <phoneticPr fontId="2"/>
  </si>
  <si>
    <t>万亀子</t>
    <rPh sb="0" eb="3">
      <t>マカコ</t>
    </rPh>
    <phoneticPr fontId="2"/>
  </si>
  <si>
    <t>トウマ</t>
    <phoneticPr fontId="2"/>
  </si>
  <si>
    <t>マキコ</t>
    <phoneticPr fontId="2"/>
  </si>
  <si>
    <t>ウスイ</t>
    <phoneticPr fontId="2"/>
  </si>
  <si>
    <t>タクヤ</t>
    <phoneticPr fontId="2"/>
  </si>
  <si>
    <t>クロサワ</t>
    <phoneticPr fontId="2"/>
  </si>
  <si>
    <t>タカシ</t>
    <phoneticPr fontId="2"/>
  </si>
  <si>
    <t>當麻</t>
    <rPh sb="0" eb="2">
      <t>タイマ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</si>
</sst>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5" zoomScaleNormal="100" workbookViewId="0">
      <selection activeCell="C13" sqref="C13:D1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202</v>
      </c>
      <c r="K3" s="84"/>
      <c r="L3" s="84"/>
      <c r="M3" s="84"/>
      <c r="N3" s="84"/>
      <c r="O3" s="85"/>
      <c r="P3" s="207" t="s">
        <v>203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1" t="s">
        <v>204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434146625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13004</v>
      </c>
      <c r="K5" s="147"/>
      <c r="L5" s="147"/>
      <c r="M5" s="147"/>
      <c r="N5" s="147"/>
      <c r="O5" s="147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8" t="s">
        <v>258</v>
      </c>
      <c r="D7" s="110"/>
      <c r="E7" s="139" t="s">
        <v>259</v>
      </c>
      <c r="F7" s="111"/>
      <c r="G7" s="92">
        <v>514689311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/>
      <c r="AM7" s="148"/>
      <c r="AN7" s="148"/>
      <c r="AO7" s="148"/>
      <c r="AP7" s="148"/>
      <c r="AQ7" s="148"/>
      <c r="AR7" s="148"/>
      <c r="AS7" s="59" t="s">
        <v>75</v>
      </c>
      <c r="AT7" s="256">
        <v>34</v>
      </c>
    </row>
    <row r="8" spans="1:51" ht="18" customHeight="1">
      <c r="A8" s="99"/>
      <c r="B8" s="100"/>
      <c r="C8" s="136" t="s">
        <v>239</v>
      </c>
      <c r="D8" s="134"/>
      <c r="E8" s="137" t="s">
        <v>254</v>
      </c>
      <c r="F8" s="135"/>
      <c r="G8" s="92"/>
      <c r="H8" s="92"/>
      <c r="I8" s="92"/>
      <c r="J8" s="92"/>
      <c r="K8" s="92"/>
      <c r="L8" s="92"/>
      <c r="M8" s="92"/>
      <c r="N8" s="92"/>
      <c r="O8" s="92"/>
      <c r="P8" s="149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/>
      <c r="AL8" s="152"/>
      <c r="AM8" s="152"/>
      <c r="AN8" s="152"/>
      <c r="AO8" s="60" t="s">
        <v>76</v>
      </c>
      <c r="AP8" s="152"/>
      <c r="AQ8" s="152"/>
      <c r="AR8" s="152"/>
      <c r="AS8" s="153"/>
      <c r="AT8" s="256"/>
    </row>
    <row r="9" spans="1:51" ht="14.45" customHeight="1">
      <c r="A9" s="99" t="s">
        <v>150</v>
      </c>
      <c r="B9" s="100"/>
      <c r="C9" s="138" t="s">
        <v>260</v>
      </c>
      <c r="D9" s="110"/>
      <c r="E9" s="139" t="s">
        <v>261</v>
      </c>
      <c r="F9" s="111"/>
      <c r="G9" s="92">
        <v>508564719</v>
      </c>
      <c r="H9" s="92"/>
      <c r="I9" s="92"/>
      <c r="J9" s="92"/>
      <c r="K9" s="92"/>
      <c r="L9" s="92"/>
      <c r="M9" s="92">
        <v>330448</v>
      </c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/>
      <c r="AM9" s="148"/>
      <c r="AN9" s="148"/>
      <c r="AO9" s="148"/>
      <c r="AP9" s="148"/>
      <c r="AQ9" s="148"/>
      <c r="AR9" s="148"/>
      <c r="AS9" s="59" t="s">
        <v>194</v>
      </c>
      <c r="AT9" s="257">
        <v>51</v>
      </c>
    </row>
    <row r="10" spans="1:51" ht="18" customHeight="1">
      <c r="A10" s="99"/>
      <c r="B10" s="100"/>
      <c r="C10" s="136" t="s">
        <v>252</v>
      </c>
      <c r="D10" s="134"/>
      <c r="E10" s="137" t="s">
        <v>253</v>
      </c>
      <c r="F10" s="135"/>
      <c r="G10" s="92"/>
      <c r="H10" s="92"/>
      <c r="I10" s="92"/>
      <c r="J10" s="92"/>
      <c r="K10" s="92"/>
      <c r="L10" s="92"/>
      <c r="M10" s="92"/>
      <c r="N10" s="92"/>
      <c r="O10" s="92"/>
      <c r="P10" s="149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4"/>
      <c r="AK10" s="151"/>
      <c r="AL10" s="152"/>
      <c r="AM10" s="152"/>
      <c r="AN10" s="152"/>
      <c r="AO10" s="60" t="s">
        <v>195</v>
      </c>
      <c r="AP10" s="152"/>
      <c r="AQ10" s="152"/>
      <c r="AR10" s="152"/>
      <c r="AS10" s="153"/>
      <c r="AT10" s="257"/>
    </row>
    <row r="11" spans="1:51" ht="14.45" customHeight="1">
      <c r="A11" s="99" t="s">
        <v>151</v>
      </c>
      <c r="B11" s="100"/>
      <c r="C11" s="138" t="s">
        <v>256</v>
      </c>
      <c r="D11" s="110"/>
      <c r="E11" s="139" t="s">
        <v>257</v>
      </c>
      <c r="F11" s="111"/>
      <c r="G11" s="92">
        <v>509208947</v>
      </c>
      <c r="H11" s="92"/>
      <c r="I11" s="92"/>
      <c r="J11" s="92">
        <v>23128</v>
      </c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57">
        <v>48</v>
      </c>
    </row>
    <row r="12" spans="1:51" ht="18" customHeight="1">
      <c r="A12" s="99"/>
      <c r="B12" s="100"/>
      <c r="C12" s="136" t="s">
        <v>262</v>
      </c>
      <c r="D12" s="134"/>
      <c r="E12" s="137" t="s">
        <v>255</v>
      </c>
      <c r="F12" s="135"/>
      <c r="G12" s="92"/>
      <c r="H12" s="92"/>
      <c r="I12" s="92"/>
      <c r="J12" s="92"/>
      <c r="K12" s="92"/>
      <c r="L12" s="92"/>
      <c r="M12" s="92"/>
      <c r="N12" s="92"/>
      <c r="O12" s="92"/>
      <c r="P12" s="149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4"/>
      <c r="AK12" s="151"/>
      <c r="AL12" s="152"/>
      <c r="AM12" s="152"/>
      <c r="AN12" s="152"/>
      <c r="AO12" s="60" t="s">
        <v>195</v>
      </c>
      <c r="AP12" s="152"/>
      <c r="AQ12" s="152"/>
      <c r="AR12" s="152"/>
      <c r="AS12" s="153"/>
      <c r="AT12" s="257"/>
    </row>
    <row r="13" spans="1:51" ht="15" customHeight="1">
      <c r="A13" s="99" t="s">
        <v>152</v>
      </c>
      <c r="B13" s="100"/>
      <c r="C13" s="131"/>
      <c r="D13" s="110"/>
      <c r="E13" s="110"/>
      <c r="F13" s="111"/>
      <c r="G13" s="132"/>
      <c r="H13" s="132"/>
      <c r="I13" s="132"/>
      <c r="J13" s="132"/>
      <c r="K13" s="132"/>
      <c r="L13" s="132"/>
      <c r="M13" s="132"/>
      <c r="N13" s="132"/>
      <c r="O13" s="132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8"/>
    </row>
    <row r="14" spans="1:51" ht="18" customHeight="1">
      <c r="A14" s="99"/>
      <c r="B14" s="100"/>
      <c r="C14" s="133"/>
      <c r="D14" s="134"/>
      <c r="E14" s="134"/>
      <c r="F14" s="135"/>
      <c r="G14" s="132"/>
      <c r="H14" s="132"/>
      <c r="I14" s="132"/>
      <c r="J14" s="132"/>
      <c r="K14" s="132"/>
      <c r="L14" s="132"/>
      <c r="M14" s="132"/>
      <c r="N14" s="132"/>
      <c r="O14" s="132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8"/>
    </row>
    <row r="15" spans="1:51" ht="15" customHeight="1">
      <c r="A15" s="143" t="s">
        <v>166</v>
      </c>
      <c r="B15" s="100"/>
      <c r="C15" s="138" t="s">
        <v>207</v>
      </c>
      <c r="D15" s="110"/>
      <c r="E15" s="139" t="s">
        <v>208</v>
      </c>
      <c r="F15" s="111"/>
      <c r="G15" s="132"/>
      <c r="H15" s="132"/>
      <c r="I15" s="132"/>
      <c r="J15" s="132"/>
      <c r="K15" s="132"/>
      <c r="L15" s="132"/>
      <c r="M15" s="132"/>
      <c r="N15" s="132"/>
      <c r="O15" s="132"/>
      <c r="P15" s="89" t="s">
        <v>72</v>
      </c>
      <c r="Q15" s="90"/>
      <c r="R15" s="108" t="s">
        <v>209</v>
      </c>
      <c r="S15" s="108"/>
      <c r="T15" s="108"/>
      <c r="U15" s="108"/>
      <c r="V15" s="49" t="s">
        <v>73</v>
      </c>
      <c r="W15" s="107" t="s">
        <v>210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212</v>
      </c>
      <c r="AM15" s="148"/>
      <c r="AN15" s="148"/>
      <c r="AO15" s="148"/>
      <c r="AP15" s="148"/>
      <c r="AQ15" s="148"/>
      <c r="AR15" s="148"/>
      <c r="AS15" s="59" t="s">
        <v>194</v>
      </c>
      <c r="AT15" s="257">
        <v>40</v>
      </c>
    </row>
    <row r="16" spans="1:51" ht="18" customHeight="1">
      <c r="A16" s="99"/>
      <c r="B16" s="100"/>
      <c r="C16" s="136" t="s">
        <v>205</v>
      </c>
      <c r="D16" s="134"/>
      <c r="E16" s="137" t="s">
        <v>206</v>
      </c>
      <c r="F16" s="135"/>
      <c r="G16" s="132"/>
      <c r="H16" s="132"/>
      <c r="I16" s="132"/>
      <c r="J16" s="132"/>
      <c r="K16" s="132"/>
      <c r="L16" s="132"/>
      <c r="M16" s="132"/>
      <c r="N16" s="132"/>
      <c r="O16" s="132"/>
      <c r="P16" s="149" t="s">
        <v>211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4"/>
      <c r="AK16" s="151" t="s">
        <v>213</v>
      </c>
      <c r="AL16" s="152"/>
      <c r="AM16" s="152"/>
      <c r="AN16" s="152"/>
      <c r="AO16" s="60" t="s">
        <v>195</v>
      </c>
      <c r="AP16" s="152" t="s">
        <v>214</v>
      </c>
      <c r="AQ16" s="152"/>
      <c r="AR16" s="152"/>
      <c r="AS16" s="153"/>
      <c r="AT16" s="257"/>
    </row>
    <row r="17" spans="1:46">
      <c r="A17" s="99" t="s">
        <v>6</v>
      </c>
      <c r="B17" s="100"/>
      <c r="C17" s="158" t="str">
        <f>IF(P16="","",P16)</f>
        <v>千葉県千葉市花見川区朝日ヶ丘３－９－５１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０９０-４３６４-８６９０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4364</v>
      </c>
      <c r="F21" s="78"/>
      <c r="G21" s="78">
        <v>8690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9" t="s">
        <v>173</v>
      </c>
      <c r="D23" s="160"/>
      <c r="E23" s="161" t="s">
        <v>174</v>
      </c>
      <c r="F23" s="162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6" t="s">
        <v>167</v>
      </c>
      <c r="Q23" s="140"/>
      <c r="R23" s="140"/>
      <c r="S23" s="140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215</v>
      </c>
      <c r="C25" s="138" t="s">
        <v>218</v>
      </c>
      <c r="D25" s="110"/>
      <c r="E25" s="139" t="s">
        <v>219</v>
      </c>
      <c r="F25" s="111"/>
      <c r="G25" s="112">
        <v>6</v>
      </c>
      <c r="H25" s="114"/>
      <c r="I25" s="126" t="s">
        <v>220</v>
      </c>
      <c r="J25" s="113"/>
      <c r="K25" s="113"/>
      <c r="L25" s="114"/>
      <c r="M25" s="112">
        <v>518214173</v>
      </c>
      <c r="N25" s="113"/>
      <c r="O25" s="114"/>
      <c r="P25" s="112">
        <v>151</v>
      </c>
      <c r="Q25" s="113"/>
      <c r="R25" s="113"/>
      <c r="S25" s="113"/>
      <c r="T25" s="118"/>
      <c r="U25" s="1"/>
      <c r="V25" s="1"/>
      <c r="W25" s="1"/>
      <c r="X25" s="1"/>
      <c r="Y25" s="120">
        <v>10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6" t="s">
        <v>216</v>
      </c>
      <c r="D26" s="134"/>
      <c r="E26" s="137" t="s">
        <v>217</v>
      </c>
      <c r="F26" s="135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8" t="s">
        <v>222</v>
      </c>
      <c r="D27" s="110"/>
      <c r="E27" s="139" t="s">
        <v>223</v>
      </c>
      <c r="F27" s="111"/>
      <c r="G27" s="112">
        <v>6</v>
      </c>
      <c r="H27" s="114"/>
      <c r="I27" s="126" t="s">
        <v>225</v>
      </c>
      <c r="J27" s="113"/>
      <c r="K27" s="113"/>
      <c r="L27" s="114"/>
      <c r="M27" s="112">
        <v>513085015</v>
      </c>
      <c r="N27" s="113"/>
      <c r="O27" s="114"/>
      <c r="P27" s="112">
        <v>162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6" t="s">
        <v>221</v>
      </c>
      <c r="D28" s="134"/>
      <c r="E28" s="137" t="s">
        <v>224</v>
      </c>
      <c r="F28" s="135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8" t="s">
        <v>228</v>
      </c>
      <c r="D29" s="110"/>
      <c r="E29" s="139" t="s">
        <v>229</v>
      </c>
      <c r="F29" s="111"/>
      <c r="G29" s="112">
        <v>5</v>
      </c>
      <c r="H29" s="114"/>
      <c r="I29" s="126" t="s">
        <v>230</v>
      </c>
      <c r="J29" s="113"/>
      <c r="K29" s="113"/>
      <c r="L29" s="114"/>
      <c r="M29" s="112">
        <v>516680925</v>
      </c>
      <c r="N29" s="113"/>
      <c r="O29" s="114"/>
      <c r="P29" s="112">
        <v>133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6" t="s">
        <v>226</v>
      </c>
      <c r="D30" s="134"/>
      <c r="E30" s="137" t="s">
        <v>227</v>
      </c>
      <c r="F30" s="135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5</v>
      </c>
      <c r="C31" s="138" t="s">
        <v>233</v>
      </c>
      <c r="D31" s="110"/>
      <c r="E31" s="139" t="s">
        <v>234</v>
      </c>
      <c r="F31" s="111"/>
      <c r="G31" s="112">
        <v>5</v>
      </c>
      <c r="H31" s="114"/>
      <c r="I31" s="126" t="s">
        <v>230</v>
      </c>
      <c r="J31" s="113"/>
      <c r="K31" s="113"/>
      <c r="L31" s="114"/>
      <c r="M31" s="112">
        <v>516918916</v>
      </c>
      <c r="N31" s="113"/>
      <c r="O31" s="114"/>
      <c r="P31" s="112">
        <v>132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6" t="s">
        <v>231</v>
      </c>
      <c r="D32" s="134"/>
      <c r="E32" s="137" t="s">
        <v>232</v>
      </c>
      <c r="F32" s="135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7</v>
      </c>
      <c r="C33" s="138" t="s">
        <v>236</v>
      </c>
      <c r="D33" s="110"/>
      <c r="E33" s="139" t="s">
        <v>237</v>
      </c>
      <c r="F33" s="111"/>
      <c r="G33" s="112">
        <v>5</v>
      </c>
      <c r="H33" s="114"/>
      <c r="I33" s="126" t="s">
        <v>230</v>
      </c>
      <c r="J33" s="113"/>
      <c r="K33" s="113"/>
      <c r="L33" s="114"/>
      <c r="M33" s="112">
        <v>518214180</v>
      </c>
      <c r="N33" s="113"/>
      <c r="O33" s="114"/>
      <c r="P33" s="112">
        <v>134</v>
      </c>
      <c r="Q33" s="113"/>
      <c r="R33" s="113"/>
      <c r="S33" s="113"/>
      <c r="T33" s="118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6" t="s">
        <v>235</v>
      </c>
      <c r="D34" s="134"/>
      <c r="E34" s="137" t="s">
        <v>238</v>
      </c>
      <c r="F34" s="135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8</v>
      </c>
      <c r="C35" s="138" t="s">
        <v>241</v>
      </c>
      <c r="D35" s="110"/>
      <c r="E35" s="139" t="s">
        <v>242</v>
      </c>
      <c r="F35" s="111"/>
      <c r="G35" s="112">
        <v>4</v>
      </c>
      <c r="H35" s="114"/>
      <c r="I35" s="126" t="s">
        <v>243</v>
      </c>
      <c r="J35" s="113"/>
      <c r="K35" s="113"/>
      <c r="L35" s="114"/>
      <c r="M35" s="112">
        <v>515111222</v>
      </c>
      <c r="N35" s="113"/>
      <c r="O35" s="114"/>
      <c r="P35" s="112">
        <v>141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6" t="s">
        <v>239</v>
      </c>
      <c r="D36" s="134"/>
      <c r="E36" s="137" t="s">
        <v>240</v>
      </c>
      <c r="F36" s="135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9</v>
      </c>
      <c r="C37" s="138" t="s">
        <v>246</v>
      </c>
      <c r="D37" s="110"/>
      <c r="E37" s="139" t="s">
        <v>247</v>
      </c>
      <c r="F37" s="111"/>
      <c r="G37" s="112">
        <v>4</v>
      </c>
      <c r="H37" s="114"/>
      <c r="I37" s="126" t="s">
        <v>243</v>
      </c>
      <c r="J37" s="113"/>
      <c r="K37" s="113"/>
      <c r="L37" s="114"/>
      <c r="M37" s="112">
        <v>518882747</v>
      </c>
      <c r="N37" s="113"/>
      <c r="O37" s="114"/>
      <c r="P37" s="112">
        <v>132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6" t="s">
        <v>244</v>
      </c>
      <c r="D38" s="134"/>
      <c r="E38" s="137" t="s">
        <v>245</v>
      </c>
      <c r="F38" s="135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10</v>
      </c>
      <c r="C39" s="138" t="s">
        <v>207</v>
      </c>
      <c r="D39" s="110"/>
      <c r="E39" s="139" t="s">
        <v>248</v>
      </c>
      <c r="F39" s="111"/>
      <c r="G39" s="112">
        <v>3</v>
      </c>
      <c r="H39" s="114"/>
      <c r="I39" s="126" t="s">
        <v>250</v>
      </c>
      <c r="J39" s="113"/>
      <c r="K39" s="113"/>
      <c r="L39" s="114"/>
      <c r="M39" s="112">
        <v>518642310</v>
      </c>
      <c r="N39" s="113"/>
      <c r="O39" s="114"/>
      <c r="P39" s="112">
        <v>131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6" t="s">
        <v>205</v>
      </c>
      <c r="D40" s="134"/>
      <c r="E40" s="137" t="s">
        <v>249</v>
      </c>
      <c r="F40" s="135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10"/>
      <c r="E41" s="110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3"/>
      <c r="D42" s="134"/>
      <c r="E42" s="134"/>
      <c r="F42" s="135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3"/>
      <c r="D44" s="134"/>
      <c r="E44" s="134"/>
      <c r="F44" s="135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3"/>
      <c r="D46" s="134"/>
      <c r="E46" s="134"/>
      <c r="F46" s="135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251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59">
        <f>LEN(A55)</f>
        <v>81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39370078740157483" top="0.59055118110236227" bottom="0.59055118110236227" header="0.31496062992125984" footer="0.31496062992125984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てっぺん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434146625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臼井　拓也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514689311</v>
      </c>
      <c r="H7" s="264"/>
      <c r="I7" s="264"/>
      <c r="J7" s="264" t="str">
        <f>IF(入力!J7="","",入力!J7)</f>
        <v/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黒澤　崇</v>
      </c>
      <c r="D9" s="275"/>
      <c r="E9" s="275"/>
      <c r="F9" s="275"/>
      <c r="G9" s="264">
        <f>IF(入力!G9="","",入力!G9)</f>
        <v>508564719</v>
      </c>
      <c r="H9" s="264"/>
      <c r="I9" s="264"/>
      <c r="J9" s="264" t="str">
        <f>IF(入力!J9="","",入力!J9)</f>
        <v/>
      </c>
      <c r="K9" s="264"/>
      <c r="L9" s="264"/>
      <c r="M9" s="264">
        <f>IF(入力!M9="","",入力!M9)</f>
        <v>330448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當麻　万亀子</v>
      </c>
      <c r="D11" s="275"/>
      <c r="E11" s="275"/>
      <c r="F11" s="275"/>
      <c r="G11" s="264">
        <f>IF(入力!G11="","",入力!G11)</f>
        <v>509208947</v>
      </c>
      <c r="H11" s="264"/>
      <c r="I11" s="264"/>
      <c r="J11" s="264">
        <f>IF(入力!J11="","",入力!J11)</f>
        <v>23128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/>
      </c>
      <c r="D13" s="275"/>
      <c r="E13" s="275"/>
      <c r="F13" s="275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2"/>
      <c r="B14" s="262"/>
      <c r="C14" s="276"/>
      <c r="D14" s="277"/>
      <c r="E14" s="277"/>
      <c r="F14" s="277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2" t="s">
        <v>5</v>
      </c>
      <c r="B15" s="262"/>
      <c r="C15" s="274" t="str">
        <f>IF(入力!C16="","",入力!C16&amp;"　"&amp;入力!E16)</f>
        <v>加藤　彩香</v>
      </c>
      <c r="D15" s="275"/>
      <c r="E15" s="275"/>
      <c r="F15" s="272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2"/>
      <c r="B16" s="262"/>
      <c r="C16" s="276"/>
      <c r="D16" s="277"/>
      <c r="E16" s="277"/>
      <c r="F16" s="273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262" t="s">
        <v>6</v>
      </c>
      <c r="B17" s="262"/>
      <c r="C17" s="265" t="str">
        <f>IF(入力!C17="","",入力!C17&amp;"　"&amp;入力!E17)</f>
        <v>千葉県千葉市花見川区朝日ヶ丘３－９－５１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０９０-４３６４-８６９０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90－4364－8690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坂口　祥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千葉市立千草台東小学校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518214173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白幡　朝輝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千葉市立花園小学校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513085015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小笠原　智也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千葉市立小中台南小学校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516680925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5</v>
      </c>
      <c r="C31" s="274" t="str">
        <f>IF(入力!C32="","",入力!C32&amp;"　"&amp;入力!E32)</f>
        <v>竹本　晴翔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千葉市立小中台南小学校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516918916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7</v>
      </c>
      <c r="C33" s="274" t="str">
        <f>IF(入力!C34="","",入力!C34&amp;"　"&amp;入力!E34)</f>
        <v>嶋村　旭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千葉市立小中台南小学校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518214180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8</v>
      </c>
      <c r="C35" s="274" t="str">
        <f>IF(入力!C36="","",入力!C36&amp;"　"&amp;入力!E36)</f>
        <v>臼井　晃太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千葉市立園生小学校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515111222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9</v>
      </c>
      <c r="C37" s="274" t="str">
        <f>IF(入力!C38="","",入力!C38&amp;"　"&amp;入力!E38)</f>
        <v>朴　齋曙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千葉市立園生小学校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518882747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10</v>
      </c>
      <c r="C39" s="274" t="str">
        <f>IF(入力!C40="","",入力!C40&amp;"　"&amp;入力!E40)</f>
        <v>加藤　翔太</v>
      </c>
      <c r="D39" s="275"/>
      <c r="E39" s="275"/>
      <c r="F39" s="275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千葉市立朝日ヶ丘小学校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518642310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Z48" sqref="AZ48:BF4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テッペン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千葉市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/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てっぺん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(男子)</v>
      </c>
      <c r="V17" s="330"/>
      <c r="W17" s="330"/>
      <c r="X17" s="331"/>
      <c r="Y17" s="364">
        <f>IF(入力!C4="","",入力!C4)</f>
        <v>434146625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/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 t="str">
        <f>IF(入力!J7="","",入力!J7)</f>
        <v/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 t="str">
        <f>IF(入力!J9="","",入力!J9)</f>
        <v/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>
        <f>IF(入力!J11="","",入力!J11)</f>
        <v>23128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 t="str">
        <f>IF(入力!M7="","",入力!M7)</f>
        <v/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>
        <f>IF(入力!M9="","",入力!M9)</f>
        <v>330448</v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 t="str">
        <f>IF(入力!M11="","",入力!M11)</f>
        <v/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ウスイ　タクヤ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34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/>
      </c>
      <c r="AC22" s="301"/>
      <c r="AD22" s="301"/>
      <c r="AE22" s="301"/>
      <c r="AF22" s="16" t="s">
        <v>73</v>
      </c>
      <c r="AG22" s="301" t="str">
        <f>IF(入力!W7="","",入力!W7)</f>
        <v/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/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臼井　拓也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/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/>
      </c>
      <c r="AY23" s="297"/>
      <c r="AZ23" s="297"/>
      <c r="BA23" s="297"/>
      <c r="BB23" s="19" t="s">
        <v>76</v>
      </c>
      <c r="BC23" s="297" t="str">
        <f>IF(入力!AP8="","",入力!AP8)</f>
        <v/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クロサワ　タカシ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51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/>
      </c>
      <c r="AC24" s="301"/>
      <c r="AD24" s="301"/>
      <c r="AE24" s="301"/>
      <c r="AF24" s="16" t="s">
        <v>73</v>
      </c>
      <c r="AG24" s="301" t="str">
        <f>IF(入力!W9="","",入力!W9)</f>
        <v/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/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黒澤　崇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/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/>
      </c>
      <c r="AY25" s="297"/>
      <c r="AZ25" s="297"/>
      <c r="BA25" s="297"/>
      <c r="BB25" s="19" t="s">
        <v>76</v>
      </c>
      <c r="BC25" s="297" t="str">
        <f>IF(入力!AP10="","",入力!AP10)</f>
        <v/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トウマ　マキコ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48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/>
      </c>
      <c r="AC26" s="301"/>
      <c r="AD26" s="301"/>
      <c r="AE26" s="301"/>
      <c r="AF26" s="16" t="s">
        <v>73</v>
      </c>
      <c r="AG26" s="301" t="str">
        <f>IF(入力!W11="","",入力!W11)</f>
        <v/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/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當麻　万亀子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/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/>
      </c>
      <c r="AY27" s="297"/>
      <c r="AZ27" s="297"/>
      <c r="BA27" s="297"/>
      <c r="BB27" s="19" t="s">
        <v>76</v>
      </c>
      <c r="BC27" s="297" t="str">
        <f>IF(入力!AP12="","",入力!AP12)</f>
        <v/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カトウ　サヤカ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>
        <f>IF(入力!AT15="","",入力!AT15)</f>
        <v>40</v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２６２</v>
      </c>
      <c r="AC28" s="301"/>
      <c r="AD28" s="301"/>
      <c r="AE28" s="301"/>
      <c r="AF28" s="16" t="s">
        <v>73</v>
      </c>
      <c r="AG28" s="301" t="str">
        <f>IF(入力!W15="","",入力!W15)</f>
        <v>００１９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０９０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加藤　彩香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千葉県千葉市花見川区朝日ヶ丘３－９－５１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４３６４</v>
      </c>
      <c r="AY29" s="356"/>
      <c r="AZ29" s="356"/>
      <c r="BA29" s="356"/>
      <c r="BB29" s="73" t="s">
        <v>76</v>
      </c>
      <c r="BC29" s="356" t="str">
        <f>IF(入力!AP16="","",入力!AP16)</f>
        <v>８６９０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サカグチ　ショウ
坂口　祥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千葉市立千草台東小学校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518214173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151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シラハタ　トモキ
白幡　朝輝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千葉市立花園小学校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513085015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162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オガサワラ　トモヤ
小笠原　智也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5</v>
      </c>
      <c r="R38" s="390"/>
      <c r="S38" s="391"/>
      <c r="T38" s="408" t="str">
        <f>IF(入力!I29="","",入力!I29)</f>
        <v>千葉市立小中台南小学校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516680925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133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5</v>
      </c>
      <c r="D40" s="416"/>
      <c r="E40" s="417"/>
      <c r="F40" s="402" t="str">
        <f>IF(入力!C32="","",入力!C31&amp;"　"&amp;入力!E31&amp;"
"&amp;入力!C32&amp;"　"&amp;入力!E32)</f>
        <v>タケモト　ハルト
竹本　晴翔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5</v>
      </c>
      <c r="R40" s="390"/>
      <c r="S40" s="391"/>
      <c r="T40" s="408" t="str">
        <f>IF(入力!I31="","",入力!I31)</f>
        <v>千葉市立小中台南小学校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516918916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132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7</v>
      </c>
      <c r="D42" s="416"/>
      <c r="E42" s="417"/>
      <c r="F42" s="402" t="str">
        <f>IF(入力!C34="","",入力!C33&amp;"　"&amp;入力!E33&amp;"
"&amp;入力!C34&amp;"　"&amp;入力!E34)</f>
        <v>シマムラ　アサヒ
嶋村　旭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千葉市立小中台南小学校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518214180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134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8</v>
      </c>
      <c r="D44" s="416"/>
      <c r="E44" s="417"/>
      <c r="F44" s="402" t="str">
        <f>IF(入力!C36="","",入力!C35&amp;"　"&amp;入力!E35&amp;"
"&amp;入力!C36&amp;"　"&amp;入力!E36)</f>
        <v>ウスイ　コウタ
臼井　晃太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4</v>
      </c>
      <c r="R44" s="390"/>
      <c r="S44" s="391"/>
      <c r="T44" s="408" t="str">
        <f>IF(入力!I35="","",入力!I35)</f>
        <v>千葉市立園生小学校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515111222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141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9</v>
      </c>
      <c r="D46" s="416"/>
      <c r="E46" s="417"/>
      <c r="F46" s="402" t="str">
        <f>IF(入力!C38="","",入力!C37&amp;"　"&amp;入力!E37&amp;"
"&amp;入力!C38&amp;"　"&amp;入力!E38)</f>
        <v>パク　ジェソ
朴　齋曙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4</v>
      </c>
      <c r="R46" s="390"/>
      <c r="S46" s="391"/>
      <c r="T46" s="408" t="str">
        <f>IF(入力!I37="","",入力!I37)</f>
        <v>千葉市立園生小学校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518882747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132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10</v>
      </c>
      <c r="D48" s="416"/>
      <c r="E48" s="417"/>
      <c r="F48" s="402" t="str">
        <f>IF(入力!C40="","",入力!C39&amp;"　"&amp;入力!E39&amp;"
"&amp;入力!C40&amp;"　"&amp;入力!E40)</f>
        <v>カトウ　ショウタ
加藤　翔太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3</v>
      </c>
      <c r="R48" s="390"/>
      <c r="S48" s="391"/>
      <c r="T48" s="408" t="str">
        <f>IF(入力!I39="","",入力!I39)</f>
        <v>千葉市立朝日ヶ丘小学校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518642310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131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 t="str">
        <f>IF(入力!B41="","",入力!B41)</f>
        <v/>
      </c>
      <c r="D50" s="416"/>
      <c r="E50" s="417"/>
      <c r="F50" s="402" t="str">
        <f>IF(入力!C42="","",入力!C41&amp;"　"&amp;入力!E41&amp;"
"&amp;入力!C42&amp;"　"&amp;入力!E42)</f>
        <v/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 t="str">
        <f>IF(入力!G41="","",入力!G41)</f>
        <v/>
      </c>
      <c r="R50" s="390"/>
      <c r="S50" s="391"/>
      <c r="T50" s="408" t="str">
        <f>IF(入力!I41="","",入力!I41)</f>
        <v/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 t="str">
        <f>IF(入力!M41="","",入力!M41)</f>
        <v/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 t="str">
        <f>IF(入力!P41="","",入力!P41)</f>
        <v/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 t="str">
        <f>IF(入力!B43="","",入力!B43)</f>
        <v/>
      </c>
      <c r="D52" s="416"/>
      <c r="E52" s="417"/>
      <c r="F52" s="402" t="str">
        <f>IF(入力!C44="","",入力!C43&amp;"　"&amp;入力!E43&amp;"
"&amp;入力!C44&amp;"　"&amp;入力!E44)</f>
        <v/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 t="str">
        <f>IF(入力!G43="","",入力!G43)</f>
        <v/>
      </c>
      <c r="R52" s="390"/>
      <c r="S52" s="391"/>
      <c r="T52" s="408" t="str">
        <f>IF(入力!I43="","",入力!I43)</f>
        <v/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 t="str">
        <f>IF(入力!M43="","",入力!M43)</f>
        <v/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 t="str">
        <f>IF(入力!P43="","",入力!P43)</f>
        <v/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 t="str">
        <f>IF(入力!B45="","",入力!B45)</f>
        <v/>
      </c>
      <c r="D54" s="416"/>
      <c r="E54" s="417"/>
      <c r="F54" s="402" t="str">
        <f>IF(入力!C46="","",入力!C45&amp;"　"&amp;入力!E45&amp;"
"&amp;入力!C46&amp;"　"&amp;入力!E46)</f>
        <v/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 t="str">
        <f>IF(入力!G45="","",入力!G45)</f>
        <v/>
      </c>
      <c r="R54" s="390"/>
      <c r="S54" s="391"/>
      <c r="T54" s="408" t="str">
        <f>IF(入力!I45="","",入力!I45)</f>
        <v/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 t="str">
        <f>IF(入力!M45="","",入力!M45)</f>
        <v/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 t="str">
        <f>IF(入力!P45="","",入力!P45)</f>
        <v/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 t="str">
        <f>IF(入力!B47="","",入力!B47)</f>
        <v/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てっぺん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434146625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臼井　拓也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514689311</v>
      </c>
      <c r="H7" s="264"/>
      <c r="I7" s="264"/>
      <c r="J7" s="264" t="str">
        <f>IF(入力!J7="","",入力!J7)</f>
        <v/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黒澤　崇</v>
      </c>
      <c r="D9" s="275"/>
      <c r="E9" s="275"/>
      <c r="F9" s="275"/>
      <c r="G9" s="264">
        <f>IF(入力!G9="","",入力!G9)</f>
        <v>508564719</v>
      </c>
      <c r="H9" s="264"/>
      <c r="I9" s="264"/>
      <c r="J9" s="264" t="str">
        <f>IF(入力!J9="","",入力!J9)</f>
        <v/>
      </c>
      <c r="K9" s="264"/>
      <c r="L9" s="264"/>
      <c r="M9" s="264">
        <f>IF(入力!M9="","",入力!M9)</f>
        <v>330448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當麻　万亀子</v>
      </c>
      <c r="D11" s="275"/>
      <c r="E11" s="275"/>
      <c r="F11" s="275"/>
      <c r="G11" s="264">
        <f>IF(入力!G11="","",入力!G11)</f>
        <v>509208947</v>
      </c>
      <c r="H11" s="264"/>
      <c r="I11" s="264"/>
      <c r="J11" s="264">
        <f>IF(入力!J11="","",入力!J11)</f>
        <v>23128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/>
      </c>
      <c r="D13" s="275"/>
      <c r="E13" s="275"/>
      <c r="F13" s="275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2"/>
      <c r="B14" s="262"/>
      <c r="C14" s="276"/>
      <c r="D14" s="277"/>
      <c r="E14" s="277"/>
      <c r="F14" s="277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2" t="s">
        <v>5</v>
      </c>
      <c r="B15" s="262"/>
      <c r="C15" s="274" t="str">
        <f>IF(入力!C16="","",入力!C16&amp;"　"&amp;入力!E16)</f>
        <v>加藤　彩香</v>
      </c>
      <c r="D15" s="275"/>
      <c r="E15" s="275"/>
      <c r="F15" s="272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2"/>
      <c r="B16" s="262"/>
      <c r="C16" s="276"/>
      <c r="D16" s="277"/>
      <c r="E16" s="277"/>
      <c r="F16" s="273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千葉県千葉市花見川区朝日ヶ丘３－９－５１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０９０-４３６４-８６９０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90－4364－8690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坂口　祥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千葉市立千草台東小学校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518214173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白幡　朝輝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千葉市立花園小学校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513085015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小笠原　智也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千葉市立小中台南小学校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516680925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5</v>
      </c>
      <c r="C31" s="274" t="str">
        <f>IF(入力!C32="","",入力!C32&amp;"　"&amp;入力!E32)</f>
        <v>竹本　晴翔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千葉市立小中台南小学校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516918916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7</v>
      </c>
      <c r="C33" s="274" t="str">
        <f>IF(入力!C34="","",入力!C34&amp;"　"&amp;入力!E34)</f>
        <v>嶋村　旭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千葉市立小中台南小学校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518214180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8</v>
      </c>
      <c r="C35" s="274" t="str">
        <f>IF(入力!C36="","",入力!C36&amp;"　"&amp;入力!E36)</f>
        <v>臼井　晃太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千葉市立園生小学校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515111222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9</v>
      </c>
      <c r="C37" s="274" t="str">
        <f>IF(入力!C38="","",入力!C38&amp;"　"&amp;入力!E38)</f>
        <v>朴　齋曙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千葉市立園生小学校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518882747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10</v>
      </c>
      <c r="C39" s="274" t="str">
        <f>IF(入力!C40="","",入力!C40&amp;"　"&amp;入力!E40)</f>
        <v>加藤　翔太</v>
      </c>
      <c r="D39" s="275"/>
      <c r="E39" s="275"/>
      <c r="F39" s="275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千葉市立朝日ヶ丘小学校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518642310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39370078740157483" right="0.39370078740157483" top="0.59055118110236227" bottom="0.59055118110236227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activeCell="C11" sqref="C11:F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てっぺん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434146625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臼井　拓也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514689311</v>
      </c>
      <c r="H7" s="264"/>
      <c r="I7" s="264"/>
      <c r="J7" s="264" t="str">
        <f>IF(入力!J7="","",入力!J7)</f>
        <v/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黒澤　崇</v>
      </c>
      <c r="D9" s="275"/>
      <c r="E9" s="275"/>
      <c r="F9" s="275"/>
      <c r="G9" s="264">
        <f>IF(入力!G9="","",入力!G9)</f>
        <v>508564719</v>
      </c>
      <c r="H9" s="264"/>
      <c r="I9" s="264"/>
      <c r="J9" s="264" t="str">
        <f>IF(入力!J9="","",入力!J9)</f>
        <v/>
      </c>
      <c r="K9" s="264"/>
      <c r="L9" s="264"/>
      <c r="M9" s="264">
        <f>IF(入力!M9="","",入力!M9)</f>
        <v>330448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當麻　万亀子</v>
      </c>
      <c r="D11" s="275"/>
      <c r="E11" s="275"/>
      <c r="F11" s="275"/>
      <c r="G11" s="264">
        <f>IF(入力!G11="","",入力!G11)</f>
        <v>509208947</v>
      </c>
      <c r="H11" s="264"/>
      <c r="I11" s="264"/>
      <c r="J11" s="264">
        <f>IF(入力!J11="","",入力!J11)</f>
        <v>23128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/>
      </c>
      <c r="D13" s="275"/>
      <c r="E13" s="275"/>
      <c r="F13" s="275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2"/>
      <c r="B14" s="262"/>
      <c r="C14" s="276"/>
      <c r="D14" s="277"/>
      <c r="E14" s="277"/>
      <c r="F14" s="277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2" t="s">
        <v>5</v>
      </c>
      <c r="B15" s="262"/>
      <c r="C15" s="274" t="str">
        <f>IF(入力!C16="","",入力!C16&amp;"　"&amp;入力!E16)</f>
        <v>加藤　彩香</v>
      </c>
      <c r="D15" s="275"/>
      <c r="E15" s="275"/>
      <c r="F15" s="272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2"/>
      <c r="B16" s="262"/>
      <c r="C16" s="276"/>
      <c r="D16" s="277"/>
      <c r="E16" s="277"/>
      <c r="F16" s="273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千葉県千葉市花見川区朝日ヶ丘３－９－５１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０９０-４３６４-８６９０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90－4364－8690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坂口　祥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千葉市立千草台東小学校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518214173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白幡　朝輝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千葉市立花園小学校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513085015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小笠原　智也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千葉市立小中台南小学校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516680925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5</v>
      </c>
      <c r="C31" s="274" t="str">
        <f>IF(入力!C32="","",入力!C32&amp;"　"&amp;入力!E32)</f>
        <v>竹本　晴翔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千葉市立小中台南小学校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516918916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7</v>
      </c>
      <c r="C33" s="274" t="str">
        <f>IF(入力!C34="","",入力!C34&amp;"　"&amp;入力!E34)</f>
        <v>嶋村　旭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千葉市立小中台南小学校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518214180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8</v>
      </c>
      <c r="C35" s="274" t="str">
        <f>IF(入力!C36="","",入力!C36&amp;"　"&amp;入力!E36)</f>
        <v>臼井　晃太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千葉市立園生小学校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515111222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9</v>
      </c>
      <c r="C37" s="274" t="str">
        <f>IF(入力!C38="","",入力!C38&amp;"　"&amp;入力!E38)</f>
        <v>朴　齋曙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千葉市立園生小学校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518882747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10</v>
      </c>
      <c r="C39" s="274" t="str">
        <f>IF(入力!C40="","",入力!C40&amp;"　"&amp;入力!E40)</f>
        <v>加藤　翔太</v>
      </c>
      <c r="D39" s="275"/>
      <c r="E39" s="275"/>
      <c r="F39" s="275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千葉市立朝日ヶ丘小学校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518642310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39370078740157483" right="0.39370078740157483" top="0.59055118110236227" bottom="0.59055118110236227" header="0.31496062992125984" footer="0.31496062992125984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10</v>
      </c>
      <c r="J5" s="443" t="str">
        <f>IF(入力!A55="","",入力!A55)</f>
        <v>全員でボールを繋ぐ、諦めない気持ちを大切に練習してきました。チームモットーの「限界突破」の言葉通り、一人一人が持てる力を出し切って頑張ります。目指せ！てっぺん！！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13004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臼井</v>
      </c>
      <c r="D16" s="33" t="str">
        <f>IF(入力!E8="","",入力!E8)</f>
        <v>拓也</v>
      </c>
      <c r="E16" s="33" t="str">
        <f>IF(入力!C7="","",入力!C7)</f>
        <v>ウスイ</v>
      </c>
      <c r="F16" s="33" t="str">
        <f>IF(入力!E7="","",入力!E7)</f>
        <v>タクヤ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34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黒澤</v>
      </c>
      <c r="D17" s="33" t="str">
        <f>IF(入力!E10="","",入力!E10)</f>
        <v>崇</v>
      </c>
      <c r="E17" s="33" t="str">
        <f>IF(入力!C9="","",入力!C9)</f>
        <v>クロサワ</v>
      </c>
      <c r="F17" s="33" t="str">
        <f>IF(入力!E9="","",入力!E9)</f>
        <v>タカシ</v>
      </c>
      <c r="G17" s="33">
        <f>IF(入力!G9="","",入力!G9)</f>
        <v>508564719</v>
      </c>
      <c r="H17" s="33" t="str">
        <f>IF(入力!J9="","",入力!J9)</f>
        <v/>
      </c>
      <c r="I17" s="33">
        <f>IF(入力!M9="","",入力!M9)</f>
        <v>330448</v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當麻</v>
      </c>
      <c r="D20" s="33" t="str">
        <f>IF(入力!E12="","",入力!E12)</f>
        <v>万亀子</v>
      </c>
      <c r="E20" s="33" t="str">
        <f>IF(入力!C11="","",入力!C11)</f>
        <v>トウマ</v>
      </c>
      <c r="F20" s="33" t="str">
        <f>IF(入力!E11="","",入力!E11)</f>
        <v>マキコ</v>
      </c>
      <c r="G20" s="33">
        <f>IF(入力!G11="","",入力!G11)</f>
        <v>509208947</v>
      </c>
      <c r="H20" s="33">
        <f>IF(入力!J11="","",入力!J11)</f>
        <v>23128</v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加藤</v>
      </c>
      <c r="D22" s="33" t="str">
        <f>IF(入力!E16="","",入力!E16)</f>
        <v>彩香</v>
      </c>
      <c r="E22" s="33" t="str">
        <f>IF(入力!C15="","",入力!C15)</f>
        <v>カトウ</v>
      </c>
      <c r="F22" s="33" t="str">
        <f>IF(入力!E15="","",入力!E15)</f>
        <v>サヤカ</v>
      </c>
      <c r="G22" s="33"/>
      <c r="H22" s="33"/>
      <c r="I22" s="33"/>
      <c r="J22" s="33"/>
      <c r="K22" s="33"/>
      <c r="L22" s="33">
        <f>IF(入力!AT15="","",入力!AT15)</f>
        <v>40</v>
      </c>
      <c r="M22" s="33"/>
      <c r="N22" s="33">
        <f>IF(入力!C21="","",入力!C21)</f>
        <v>90</v>
      </c>
      <c r="O22" s="33">
        <f>IF(入力!E21="","",入力!E21)</f>
        <v>4364</v>
      </c>
      <c r="P22" s="33">
        <f>IF(入力!G21="","",入力!G21)</f>
        <v>8690</v>
      </c>
      <c r="Q22" s="33"/>
      <c r="R22" s="33" t="str">
        <f>IF(入力!R15="","",入力!R15)</f>
        <v>２６２</v>
      </c>
      <c r="S22" s="33" t="str">
        <f>IF(入力!W15="","",入力!W15)</f>
        <v>００１９</v>
      </c>
      <c r="T22" s="33" t="str">
        <f>IF(入力!P16="","",入力!P16)</f>
        <v>千葉県千葉市花見川区朝日ヶ丘３－９－５１</v>
      </c>
      <c r="U22" s="33" t="str">
        <f>IF(入力!AL15="","",入力!AL15)</f>
        <v>０９０</v>
      </c>
      <c r="V22" s="33" t="str">
        <f>IF(入力!AK16="","",入力!AK16)</f>
        <v>４３６４</v>
      </c>
      <c r="W22" s="33" t="str">
        <f>IF(入力!AP16="","",入力!AP16)</f>
        <v>８６９０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坂口</v>
      </c>
      <c r="D24" s="75" t="str">
        <f>VLOOKUP($B$51,$A$53:$F$352,4)</f>
        <v>祥</v>
      </c>
      <c r="E24" s="75" t="str">
        <f>VLOOKUP($B$51,$A$53:$F$352,5)</f>
        <v>サカグチ</v>
      </c>
      <c r="F24" s="75" t="str">
        <f>VLOOKUP($B$51,$A$53:$F$352,6)</f>
        <v>ショウ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坂口</v>
      </c>
      <c r="D53" s="33" t="str">
        <f>IF(入力!E26="","",入力!E26)</f>
        <v>祥</v>
      </c>
      <c r="E53" s="33" t="str">
        <f>IF(入力!C25="","",入力!C25)</f>
        <v>サカグチ</v>
      </c>
      <c r="F53" s="33" t="str">
        <f>IF(入力!E25="","",入力!E25)</f>
        <v>ショウ</v>
      </c>
      <c r="G53" s="33">
        <f>IF(入力!M25="","",入力!M25)</f>
        <v>518214173</v>
      </c>
      <c r="H53" s="33" t="str">
        <f>IF(入力!I25="","",入力!I25)</f>
        <v>千葉市立千草台東小学校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白幡</v>
      </c>
      <c r="D54" s="33" t="str">
        <f>IF(入力!E28="","",入力!E28)</f>
        <v>朝輝</v>
      </c>
      <c r="E54" s="33" t="str">
        <f>IF(入力!C27="","",入力!C27)</f>
        <v>シラハタ</v>
      </c>
      <c r="F54" s="33" t="str">
        <f>IF(入力!E27="","",入力!E27)</f>
        <v>トモキ</v>
      </c>
      <c r="G54" s="33">
        <f>IF(入力!M27="","",入力!M27)</f>
        <v>513085015</v>
      </c>
      <c r="H54" s="33" t="str">
        <f>IF(入力!I27="","",入力!I27)</f>
        <v>千葉市立花園小学校</v>
      </c>
      <c r="I54" s="33">
        <f>IF(入力!G27="","",入力!G27)</f>
        <v>6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小笠原</v>
      </c>
      <c r="D55" s="33" t="str">
        <f>IF(入力!E30="","",入力!E30)</f>
        <v>智也</v>
      </c>
      <c r="E55" s="33" t="str">
        <f>IF(入力!C29="","",入力!C29)</f>
        <v>オガサワラ</v>
      </c>
      <c r="F55" s="33" t="str">
        <f>IF(入力!E29="","",入力!E29)</f>
        <v>トモヤ</v>
      </c>
      <c r="G55" s="33">
        <f>IF(入力!M29="","",入力!M29)</f>
        <v>516680925</v>
      </c>
      <c r="H55" s="33" t="str">
        <f>IF(入力!I29="","",入力!I29)</f>
        <v>千葉市立小中台南小学校</v>
      </c>
      <c r="I55" s="33">
        <f>IF(入力!G29="","",入力!G29)</f>
        <v>5</v>
      </c>
      <c r="J55" s="33">
        <f>IF(入力!P29="","",入力!P29)</f>
        <v>133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竹本</v>
      </c>
      <c r="D56" s="33" t="str">
        <f>IF(入力!E32="","",入力!E32)</f>
        <v>晴翔</v>
      </c>
      <c r="E56" s="33" t="str">
        <f>IF(入力!C31="","",入力!C31)</f>
        <v>タケモト</v>
      </c>
      <c r="F56" s="33" t="str">
        <f>IF(入力!E31="","",入力!E31)</f>
        <v>ハルト</v>
      </c>
      <c r="G56" s="33">
        <f>IF(入力!M31="","",入力!M31)</f>
        <v>516918916</v>
      </c>
      <c r="H56" s="33" t="str">
        <f>IF(入力!I31="","",入力!I31)</f>
        <v>千葉市立小中台南小学校</v>
      </c>
      <c r="I56" s="33">
        <f>IF(入力!G31="","",入力!G31)</f>
        <v>5</v>
      </c>
      <c r="J56" s="33">
        <f>IF(入力!P31="","",入力!P31)</f>
        <v>132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7</v>
      </c>
      <c r="C57" s="33" t="str">
        <f>IF(入力!C34="","",入力!C34)</f>
        <v>嶋村</v>
      </c>
      <c r="D57" s="33" t="str">
        <f>IF(入力!E34="","",入力!E34)</f>
        <v>旭</v>
      </c>
      <c r="E57" s="33" t="str">
        <f>IF(入力!C33="","",入力!C33)</f>
        <v>シマムラ</v>
      </c>
      <c r="F57" s="33" t="str">
        <f>IF(入力!E33="","",入力!E33)</f>
        <v>アサヒ</v>
      </c>
      <c r="G57" s="33">
        <f>IF(入力!M33="","",入力!M33)</f>
        <v>518214180</v>
      </c>
      <c r="H57" s="33" t="str">
        <f>IF(入力!I33="","",入力!I33)</f>
        <v>千葉市立小中台南小学校</v>
      </c>
      <c r="I57" s="33">
        <f>IF(入力!G33="","",入力!G33)</f>
        <v>5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8</v>
      </c>
      <c r="C58" s="33" t="str">
        <f>IF(入力!C36="","",入力!C36)</f>
        <v>臼井</v>
      </c>
      <c r="D58" s="33" t="str">
        <f>IF(入力!E36="","",入力!E36)</f>
        <v>晃太</v>
      </c>
      <c r="E58" s="33" t="str">
        <f>IF(入力!C35="","",入力!C35)</f>
        <v>ウスイ</v>
      </c>
      <c r="F58" s="33" t="str">
        <f>IF(入力!E35="","",入力!E35)</f>
        <v>コウタ</v>
      </c>
      <c r="G58" s="33">
        <f>IF(入力!M35="","",入力!M35)</f>
        <v>515111222</v>
      </c>
      <c r="H58" s="33" t="str">
        <f>IF(入力!I35="","",入力!I35)</f>
        <v>千葉市立園生小学校</v>
      </c>
      <c r="I58" s="33">
        <f>IF(入力!G35="","",入力!G35)</f>
        <v>4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9</v>
      </c>
      <c r="C59" s="33" t="str">
        <f>IF(入力!C38="","",入力!C38)</f>
        <v>朴</v>
      </c>
      <c r="D59" s="33" t="str">
        <f>IF(入力!E38="","",入力!E38)</f>
        <v>齋曙</v>
      </c>
      <c r="E59" s="33" t="str">
        <f>IF(入力!C37="","",入力!C37)</f>
        <v>パク</v>
      </c>
      <c r="F59" s="33" t="str">
        <f>IF(入力!E37="","",入力!E37)</f>
        <v>ジェソ</v>
      </c>
      <c r="G59" s="33">
        <f>IF(入力!M37="","",入力!M37)</f>
        <v>518882747</v>
      </c>
      <c r="H59" s="33" t="str">
        <f>IF(入力!I37="","",入力!I37)</f>
        <v>千葉市立園生小学校</v>
      </c>
      <c r="I59" s="33">
        <f>IF(入力!G37="","",入力!G37)</f>
        <v>4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10</v>
      </c>
      <c r="C60" s="33" t="str">
        <f>IF(入力!C40="","",入力!C40)</f>
        <v>加藤</v>
      </c>
      <c r="D60" s="33" t="str">
        <f>IF(入力!E40="","",入力!E40)</f>
        <v>翔太</v>
      </c>
      <c r="E60" s="33" t="str">
        <f>IF(入力!C39="","",入力!C39)</f>
        <v>カトウ</v>
      </c>
      <c r="F60" s="33" t="str">
        <f>IF(入力!E39="","",入力!E39)</f>
        <v>ショウタ</v>
      </c>
      <c r="G60" s="33">
        <f>IF(入力!M39="","",入力!M39)</f>
        <v>518642310</v>
      </c>
      <c r="H60" s="33" t="str">
        <f>IF(入力!I39="","",入力!I39)</f>
        <v>千葉市立朝日ヶ丘小学校</v>
      </c>
      <c r="I60" s="33">
        <f>IF(入力!G39="","",入力!G39)</f>
        <v>3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katou</cp:lastModifiedBy>
  <cp:lastPrinted>2019-05-15T14:51:58Z</cp:lastPrinted>
  <dcterms:created xsi:type="dcterms:W3CDTF">2014-04-05T09:56:00Z</dcterms:created>
  <dcterms:modified xsi:type="dcterms:W3CDTF">2019-05-15T14:52:08Z</dcterms:modified>
</cp:coreProperties>
</file>