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3\Desktop\"/>
    </mc:Choice>
  </mc:AlternateContent>
  <xr:revisionPtr revIDLastSave="0" documentId="13_ncr:1_{6FA766A0-A27B-45CF-929D-EE38430EB20F}" xr6:coauthVersionLast="46" xr6:coauthVersionMax="46" xr10:uidLastSave="{00000000-0000-0000-0000-000000000000}"/>
  <workbookProtection lockStructure="1"/>
  <bookViews>
    <workbookView xWindow="-98" yWindow="-98" windowWidth="20715" windowHeight="132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入力!$A$1:$AS$55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<sst xmlns="http://schemas.openxmlformats.org/spreadsheetml/2006/main" count="436" uniqueCount="313">
  <si>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</si>
  <si>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</si>
  <si>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</si>
  <si>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</si>
  <si>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</si>
  <si>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</si>
  <si>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</si>
  <si>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</si>
  <si>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</si>
  <si>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</si>
  <si>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</si>
  <si>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</si>
  <si>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</si>
  <si>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</si>
  <si>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</si>
  <si>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</si>
  <si>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</si>
  <si>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</si>
  <si>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</si>
  <si>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</si>
  <si>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</si>
  <si>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</si>
  <si>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</si>
  <si>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</si>
  <si>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</si>
  <si>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</si>
  <si>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</si>
  <si>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</si>
  <si>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</si>
  <si>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</si>
  <si>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</si>
  <si>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</si>
  <si>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</si>
  <si>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</si>
  <si>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</si>
  <si>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</si>
  <si>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</si>
  <si>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</si>
  <si>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</si>
  <si>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</si>
  <si>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</si>
  <si>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</si>
  <si>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</si>
  <si>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</si>
  <si>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</si>
  <si>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</si>
  <si>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</si>
  <si>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</si>
  <si>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</si>
  <si>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</si>
  <si>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</si>
  <si>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</si>
  <si>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</si>
  <si>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</si>
  <si>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</si>
  <si>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</si>
  <si>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</si>
  <si>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</si>
  <si>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</si>
  <si>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</si>
  <si>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</si>
  <si>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</si>
  <si>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</si>
  <si>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</si>
  <si>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</si>
  <si>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</si>
  <si>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</si>
  <si>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</si>
  <si>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</si>
  <si>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</si>
  <si>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</si>
  <si>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</si>
  <si>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</si>
  <si>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</si>
  <si>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</si>
  <si>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</si>
  <si>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</si>
  <si>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</si>
  <si>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</si>
  <si>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</si>
  <si>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</si>
  <si>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</si>
  <si>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</si>
  <si>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</si>
  <si>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</si>
  <si>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</si>
  <si>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</si>
  <si>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</si>
  <si>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</si>
  <si>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</si>
  <si>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</si>
  <si>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</si>
  <si>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</si>
  <si>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</si>
  <si>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</si>
  <si>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</si>
  <si>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</si>
  <si>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</si>
  <si>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</si>
  <si>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</si>
  <si>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</si>
  <si>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</si>
  <si>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</si>
  <si>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</si>
  <si>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</si>
  <si>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</si>
  <si>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</si>
  <si>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</si>
  <si>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</si>
  <si>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</si>
  <si>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</si>
  <si>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</si>
  <si>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</si>
  <si>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</si>
  <si>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</si>
  <si>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</si>
  <si>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</si>
  <si>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</si>
  <si>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</si>
  <si>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</si>
  <si>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</si>
  <si>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</si>
  <si>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</si>
  <si>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</si>
  <si>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</si>
  <si>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</si>
  <si>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</si>
  <si>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</si>
  <si>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</si>
  <si>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</si>
  <si>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</si>
  <si>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</si>
  <si>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</si>
  <si>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</si>
  <si>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</si>
  <si>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</si>
  <si>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</si>
  <si>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</si>
  <si>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</si>
  <si>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</si>
  <si>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</si>
  <si>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</si>
  <si>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</si>
  <si>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</si>
  <si>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</si>
  <si>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</si>
  <si>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</si>
  <si>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</si>
  <si>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</si>
  <si>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</si>
  <si>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</si>
  <si>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</si>
  <si>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</si>
  <si>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</si>
  <si>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</si>
  <si>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</si>
  <si>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</si>
  <si>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</si>
  <si>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</si>
  <si>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</si>
  <si>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</si>
  <si>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</si>
  <si>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</si>
  <si>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</si>
  <si>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</si>
  <si>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</si>
  <si>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</si>
  <si>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</si>
  <si>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</si>
  <si>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</si>
  <si>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</si>
  <si>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</si>
  <si>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</si>
  <si>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</si>
  <si>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</si>
  <si>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</si>
  <si>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</si>
  <si>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</si>
  <si>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</si>
  <si>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</si>
  <si>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</si>
  <si>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</si>
  <si>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</si>
  <si>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</si>
  <si>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</si>
  <si>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</si>
  <si>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</si>
  <si>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</si>
  <si>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</si>
  <si>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</si>
  <si>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</si>
  <si>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</si>
  <si>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</si>
  <si>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</si>
  <si>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</si>
  <si>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</si>
  <si>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</si>
  <si>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</si>
  <si>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</si>
  <si>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</si>
  <si>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</si>
  <si>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千葉市</t>
    <rPh sb="0" eb="3">
      <t>チバシ</t>
    </rPh>
    <phoneticPr fontId="2"/>
  </si>
  <si>
    <t>コロナ禍の中、今まで当たり前だと思っていたことは、決して当たり前なことではなかったと気付くことが出来ました。大会が出来るという喜びを胸に、自分の限界を突破して、チーム一丸となって、てっぺんを目指します！！</t>
    <phoneticPr fontId="2"/>
  </si>
  <si>
    <t>柳</t>
    <rPh sb="0" eb="1">
      <t>ヤナギ</t>
    </rPh>
    <phoneticPr fontId="2"/>
  </si>
  <si>
    <t>千翔</t>
    <rPh sb="0" eb="1">
      <t>セン</t>
    </rPh>
    <rPh sb="1" eb="2">
      <t>ショウ</t>
    </rPh>
    <phoneticPr fontId="2"/>
  </si>
  <si>
    <t>ヤナギ</t>
    <phoneticPr fontId="2"/>
  </si>
  <si>
    <t>センショウ</t>
    <phoneticPr fontId="2"/>
  </si>
  <si>
    <t>160cm</t>
    <phoneticPr fontId="2"/>
  </si>
  <si>
    <t>トウマ</t>
    <phoneticPr fontId="2"/>
  </si>
  <si>
    <t>トクナガ</t>
    <phoneticPr fontId="2"/>
  </si>
  <si>
    <t>シンゴ</t>
    <phoneticPr fontId="2"/>
  </si>
  <si>
    <t>徳永</t>
    <rPh sb="0" eb="2">
      <t>トクナガ</t>
    </rPh>
    <phoneticPr fontId="2"/>
  </si>
  <si>
    <t>慎吾</t>
    <rPh sb="0" eb="2">
      <t>シンゴ</t>
    </rPh>
    <phoneticPr fontId="2"/>
  </si>
  <si>
    <t>150cm</t>
    <phoneticPr fontId="2"/>
  </si>
  <si>
    <t>朴</t>
    <rPh sb="0" eb="1">
      <t>バク</t>
    </rPh>
    <phoneticPr fontId="2"/>
  </si>
  <si>
    <t>バク</t>
    <phoneticPr fontId="2"/>
  </si>
  <si>
    <t>齋曙</t>
    <phoneticPr fontId="2"/>
  </si>
  <si>
    <t>渡邉</t>
    <phoneticPr fontId="2"/>
  </si>
  <si>
    <t>吏</t>
    <phoneticPr fontId="2"/>
  </si>
  <si>
    <t>臼井</t>
    <phoneticPr fontId="2"/>
  </si>
  <si>
    <t>晃太</t>
    <phoneticPr fontId="2"/>
  </si>
  <si>
    <t>加藤</t>
    <phoneticPr fontId="2"/>
  </si>
  <si>
    <t>翔太</t>
  </si>
  <si>
    <t>臼田</t>
    <phoneticPr fontId="2"/>
  </si>
  <si>
    <t>悠希</t>
    <phoneticPr fontId="2"/>
  </si>
  <si>
    <r>
      <rPr>
        <sz val="11"/>
        <color indexed="8"/>
        <rFont val="ＭＳ Ｐゴシック"/>
        <family val="3"/>
        <charset val="128"/>
      </rPr>
      <t>千葉</t>
    </r>
    <r>
      <rPr>
        <sz val="11"/>
        <color indexed="8"/>
        <rFont val="Calibri"/>
        <family val="2"/>
      </rPr>
      <t xml:space="preserve"> </t>
    </r>
  </si>
  <si>
    <t>遥稀</t>
    <phoneticPr fontId="2"/>
  </si>
  <si>
    <t>上原</t>
    <phoneticPr fontId="2"/>
  </si>
  <si>
    <t>由騎</t>
    <phoneticPr fontId="2"/>
  </si>
  <si>
    <t>内川</t>
  </si>
  <si>
    <t>龍輝</t>
    <phoneticPr fontId="2"/>
  </si>
  <si>
    <t>髙橋</t>
    <phoneticPr fontId="2"/>
  </si>
  <si>
    <t>仁</t>
    <phoneticPr fontId="2"/>
  </si>
  <si>
    <r>
      <rPr>
        <sz val="11"/>
        <color indexed="8"/>
        <rFont val="ＭＳ Ｐゴシック"/>
        <family val="3"/>
        <charset val="128"/>
      </rPr>
      <t>朴</t>
    </r>
    <r>
      <rPr>
        <sz val="11"/>
        <color indexed="8"/>
        <rFont val="Calibri"/>
        <family val="2"/>
      </rPr>
      <t xml:space="preserve"> </t>
    </r>
    <phoneticPr fontId="2"/>
  </si>
  <si>
    <t>齋惟</t>
  </si>
  <si>
    <r>
      <t xml:space="preserve"> </t>
    </r>
    <r>
      <rPr>
        <sz val="11"/>
        <color indexed="8"/>
        <rFont val="ＭＳ Ｐゴシック"/>
        <family val="3"/>
        <charset val="128"/>
      </rPr>
      <t>ジェユ</t>
    </r>
    <phoneticPr fontId="2"/>
  </si>
  <si>
    <t>千葉市立花園小学校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</si>
  <si>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ジン</t>
    </r>
  </si>
  <si>
    <t>タカハシ</t>
    <phoneticPr fontId="2"/>
  </si>
  <si>
    <t>130cm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</si>
  <si>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リュウキ</t>
    </r>
    <phoneticPr fontId="2"/>
  </si>
  <si>
    <t>ウチカワ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</si>
  <si>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ヨシキ</t>
    </r>
    <phoneticPr fontId="2"/>
  </si>
  <si>
    <t>ウエハラ</t>
    <phoneticPr fontId="2"/>
  </si>
  <si>
    <t>143cm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</si>
  <si>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ハルキ</t>
    </r>
    <phoneticPr fontId="2"/>
  </si>
  <si>
    <t>チバ</t>
  </si>
  <si>
    <t>140cm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</si>
  <si>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ユウキ</t>
    </r>
  </si>
  <si>
    <t>ウスダ</t>
  </si>
  <si>
    <r>
      <t xml:space="preserve"> </t>
    </r>
    <r>
      <rPr>
        <sz val="11"/>
        <color indexed="8"/>
        <rFont val="ＭＳ Ｐゴシック"/>
        <family val="3"/>
        <charset val="128"/>
      </rPr>
      <t>ショウタ</t>
    </r>
    <phoneticPr fontId="2"/>
  </si>
  <si>
    <t>カトウ</t>
  </si>
  <si>
    <r>
      <t xml:space="preserve"> </t>
    </r>
    <r>
      <rPr>
        <sz val="11"/>
        <color indexed="8"/>
        <rFont val="ＭＳ Ｐゴシック"/>
        <family val="3"/>
        <charset val="128"/>
      </rPr>
      <t>コウタ</t>
    </r>
    <phoneticPr fontId="2"/>
  </si>
  <si>
    <t>ウスイ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</si>
  <si>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ツカサ</t>
    </r>
    <phoneticPr fontId="2"/>
  </si>
  <si>
    <t>ワタナベ</t>
    <phoneticPr fontId="2"/>
  </si>
  <si>
    <t>千葉市立園生小学校</t>
  </si>
  <si>
    <t>千葉市立園生小学校</t>
    <rPh sb="4" eb="6">
      <t>ソノウ</t>
    </rPh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</si>
  <si>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タカシ</t>
    </r>
  </si>
  <si>
    <t>千葉市稲毛区小中台町655-29</t>
    <phoneticPr fontId="2"/>
  </si>
  <si>
    <t>263</t>
    <phoneticPr fontId="2"/>
  </si>
  <si>
    <t>００４４</t>
    <phoneticPr fontId="2"/>
  </si>
  <si>
    <t>千葉市立草野小学校</t>
    <rPh sb="0" eb="4">
      <t>チバシリツ</t>
    </rPh>
    <rPh sb="4" eb="6">
      <t>クサノ</t>
    </rPh>
    <rPh sb="6" eb="9">
      <t>ショウガッコウ</t>
    </rPh>
    <phoneticPr fontId="2"/>
  </si>
  <si>
    <t>當麻</t>
  </si>
  <si>
    <t>ジェソ</t>
    <phoneticPr fontId="2"/>
  </si>
  <si>
    <t>黒澤</t>
    <phoneticPr fontId="2"/>
  </si>
  <si>
    <t>崇</t>
    <phoneticPr fontId="2"/>
  </si>
  <si>
    <t>クロサワ</t>
    <phoneticPr fontId="2"/>
  </si>
  <si>
    <t>千葉市稲毛区小中台278-3</t>
    <phoneticPr fontId="2"/>
  </si>
  <si>
    <t>263</t>
    <phoneticPr fontId="2"/>
  </si>
  <si>
    <t>0044</t>
    <phoneticPr fontId="2"/>
  </si>
  <si>
    <t xml:space="preserve">臼井 </t>
    <phoneticPr fontId="2"/>
  </si>
  <si>
    <t>拓也</t>
    <phoneticPr fontId="2"/>
  </si>
  <si>
    <t xml:space="preserve">ウスイ </t>
    <phoneticPr fontId="2"/>
  </si>
  <si>
    <t>タクヤ</t>
  </si>
  <si>
    <t>千葉市稲毛区宮野木町８９４‐１４</t>
  </si>
  <si>
    <t>0054</t>
    <phoneticPr fontId="2"/>
  </si>
  <si>
    <t>121cm</t>
    <phoneticPr fontId="2"/>
  </si>
  <si>
    <t>133cm</t>
    <phoneticPr fontId="2"/>
  </si>
  <si>
    <t>144cm</t>
    <phoneticPr fontId="2"/>
  </si>
  <si>
    <t>千葉市立千草台小学校</t>
    <rPh sb="0" eb="4">
      <t>チバシリツ</t>
    </rPh>
    <rPh sb="4" eb="7">
      <t>チグサダイ</t>
    </rPh>
    <rPh sb="7" eb="10">
      <t>ショウガッコウ</t>
    </rPh>
    <phoneticPr fontId="2"/>
  </si>
  <si>
    <t>千葉市立朝日ヶ丘小学校</t>
    <rPh sb="0" eb="4">
      <t>チバシリツ</t>
    </rPh>
    <rPh sb="4" eb="8">
      <t>アサヒガオカ</t>
    </rPh>
    <rPh sb="8" eb="11">
      <t>ショウガッコウ</t>
    </rPh>
    <phoneticPr fontId="2"/>
  </si>
  <si>
    <t>千葉市立朝日ヶ丘小学校</t>
    <phoneticPr fontId="2"/>
  </si>
  <si>
    <t>163cm</t>
    <phoneticPr fontId="2"/>
  </si>
  <si>
    <t>152cm</t>
    <phoneticPr fontId="2"/>
  </si>
  <si>
    <t>136cm</t>
    <phoneticPr fontId="2"/>
  </si>
  <si>
    <t>135cm</t>
    <phoneticPr fontId="2"/>
  </si>
  <si>
    <t>千葉市立若松小学校</t>
    <rPh sb="0" eb="4">
      <t>チバシリツ</t>
    </rPh>
    <rPh sb="4" eb="6">
      <t>ワカマツ</t>
    </rPh>
    <rPh sb="6" eb="9">
      <t>ショウガッコウ</t>
    </rPh>
    <phoneticPr fontId="2"/>
  </si>
  <si>
    <t>千葉市立園生小学校</t>
    <rPh sb="0" eb="2">
      <t>チバ</t>
    </rPh>
    <rPh sb="2" eb="4">
      <t>シリツ</t>
    </rPh>
    <rPh sb="4" eb="6">
      <t>ソンノウ</t>
    </rPh>
    <rPh sb="6" eb="9">
      <t>ショウガッコウ</t>
    </rPh>
    <phoneticPr fontId="2"/>
  </si>
  <si>
    <t>習志野市立大久保小学校</t>
    <rPh sb="0" eb="3">
      <t>ナラシノ</t>
    </rPh>
    <rPh sb="3" eb="5">
      <t>シリツ</t>
    </rPh>
    <rPh sb="5" eb="8">
      <t>オオクボ</t>
    </rPh>
    <rPh sb="8" eb="11">
      <t>ショウガッコウ</t>
    </rPh>
    <phoneticPr fontId="2"/>
  </si>
  <si>
    <t>マキコ</t>
    <phoneticPr fontId="2"/>
  </si>
  <si>
    <t>万亀子</t>
    <phoneticPr fontId="2"/>
  </si>
  <si>
    <t>①</t>
    <phoneticPr fontId="2"/>
  </si>
  <si>
    <t>千葉市立西小中台小学校</t>
    <rPh sb="0" eb="4">
      <t>チバシリツ</t>
    </rPh>
    <rPh sb="4" eb="5">
      <t>ニシ</t>
    </rPh>
    <rPh sb="5" eb="7">
      <t>コナカ</t>
    </rPh>
    <rPh sb="7" eb="8">
      <t>ダイ</t>
    </rPh>
    <rPh sb="8" eb="11">
      <t>ショウガッコウ</t>
    </rPh>
    <phoneticPr fontId="2"/>
  </si>
  <si>
    <t>千葉市立美浜打瀬小学校</t>
    <rPh sb="0" eb="4">
      <t>チバシリツ</t>
    </rPh>
    <rPh sb="4" eb="6">
      <t>ミハマ</t>
    </rPh>
    <rPh sb="6" eb="7">
      <t>ウ</t>
    </rPh>
    <rPh sb="8" eb="11">
      <t>ショウガッコウ</t>
    </rPh>
    <phoneticPr fontId="2"/>
  </si>
  <si>
    <t>２６３</t>
    <phoneticPr fontId="2"/>
  </si>
  <si>
    <t>0044</t>
    <phoneticPr fontId="2"/>
  </si>
  <si>
    <t>柳</t>
    <rPh sb="0" eb="1">
      <t>ヤナギ</t>
    </rPh>
    <phoneticPr fontId="2"/>
  </si>
  <si>
    <t>利宏</t>
    <rPh sb="0" eb="2">
      <t>トシヒロ</t>
    </rPh>
    <phoneticPr fontId="2"/>
  </si>
  <si>
    <t>ヤナギ</t>
    <phoneticPr fontId="2"/>
  </si>
  <si>
    <t>トシヒロ</t>
    <phoneticPr fontId="2"/>
  </si>
  <si>
    <t>043-2077784</t>
    <phoneticPr fontId="2"/>
  </si>
  <si>
    <t>090</t>
    <phoneticPr fontId="2"/>
  </si>
  <si>
    <t>3900</t>
    <phoneticPr fontId="2"/>
  </si>
  <si>
    <t>5847</t>
    <phoneticPr fontId="2"/>
  </si>
  <si>
    <t>2172</t>
    <phoneticPr fontId="2"/>
  </si>
  <si>
    <t>2528</t>
    <phoneticPr fontId="2"/>
  </si>
  <si>
    <t>2852</t>
    <phoneticPr fontId="2"/>
  </si>
  <si>
    <t>929</t>
    <phoneticPr fontId="2"/>
  </si>
  <si>
    <t>043</t>
    <phoneticPr fontId="2"/>
  </si>
  <si>
    <t>2077</t>
    <phoneticPr fontId="2"/>
  </si>
  <si>
    <t>784</t>
    <phoneticPr fontId="2"/>
  </si>
  <si>
    <t>千葉市稲毛区小中台町１５１２－６－D－104</t>
    <rPh sb="0" eb="2">
      <t>チバ</t>
    </rPh>
    <rPh sb="2" eb="3">
      <t>シ</t>
    </rPh>
    <rPh sb="3" eb="5">
      <t>イナゲ</t>
    </rPh>
    <rPh sb="5" eb="6">
      <t>ク</t>
    </rPh>
    <rPh sb="6" eb="10">
      <t>コナカダイチョウ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</si>
</sst>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 2" xfId="1" xr:uid="{00000000-0005-0000-0000-000001000000}"/>
    <cellStyle name="常规" xfId="0" builtinId="0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</xdr:col>
      <xdr:colOff>35244</xdr:colOff>
      <xdr:row>20</xdr:row>
      <xdr:rowOff>57151</xdr:rowOff>
    </xdr:from>
    <xdr:to>
      <xdr:col>4</xdr:col>
      <xdr:colOff>219076</xdr:colOff>
      <xdr:row>21</xdr:row>
      <xdr:rowOff>109539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68819" y="4510089"/>
          <a:ext cx="183832" cy="23336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361950</xdr:colOff>
      <xdr:row>20</xdr:row>
      <xdr:rowOff>28575</xdr:rowOff>
    </xdr:from>
    <xdr:to>
      <xdr:col>6</xdr:col>
      <xdr:colOff>28575</xdr:colOff>
      <xdr:row>21</xdr:row>
      <xdr:rowOff>28575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2824163" y="4481513"/>
          <a:ext cx="195262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Y33" sqref="Y33:AG34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189</v>
      </c>
      <c r="B2" s="213"/>
      <c r="C2" s="214"/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1" t="s">
        <v>169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200</v>
      </c>
      <c r="D3" s="220"/>
      <c r="E3" s="220"/>
      <c r="F3" s="220"/>
      <c r="G3" s="220"/>
      <c r="H3" s="220"/>
      <c r="I3" s="221"/>
      <c r="J3" s="83" t="s">
        <v>158</v>
      </c>
      <c r="K3" s="84"/>
      <c r="L3" s="84"/>
      <c r="M3" s="84"/>
      <c r="N3" s="84"/>
      <c r="O3" s="85"/>
      <c r="P3" s="209" t="s">
        <v>201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434146625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/>
      <c r="K5" s="145"/>
      <c r="L5" s="145"/>
      <c r="M5" s="145"/>
      <c r="N5" s="145"/>
      <c r="O5" s="145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1" t="s">
        <v>175</v>
      </c>
      <c r="D6" s="232"/>
      <c r="E6" s="204" t="s">
        <v>176</v>
      </c>
      <c r="F6" s="20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9" t="s">
        <v>163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164</v>
      </c>
      <c r="AL6" s="208"/>
      <c r="AM6" s="208"/>
      <c r="AN6" s="208"/>
      <c r="AO6" s="208"/>
      <c r="AP6" s="208"/>
      <c r="AQ6" s="208"/>
      <c r="AR6" s="208"/>
      <c r="AS6" s="208"/>
      <c r="AT6" s="57" t="s">
        <v>192</v>
      </c>
    </row>
    <row r="7" spans="1:51" ht="13.5" customHeight="1">
      <c r="A7" s="99"/>
      <c r="B7" s="100"/>
      <c r="C7" s="134" t="s">
        <v>273</v>
      </c>
      <c r="D7" s="110"/>
      <c r="E7" s="156" t="s">
        <v>274</v>
      </c>
      <c r="F7" s="111"/>
      <c r="G7" s="92">
        <v>514689311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8" t="s">
        <v>269</v>
      </c>
      <c r="S7" s="108"/>
      <c r="T7" s="108"/>
      <c r="U7" s="108"/>
      <c r="V7" s="50" t="s">
        <v>73</v>
      </c>
      <c r="W7" s="107" t="s">
        <v>276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302</v>
      </c>
      <c r="AM7" s="146"/>
      <c r="AN7" s="146"/>
      <c r="AO7" s="146"/>
      <c r="AP7" s="146"/>
      <c r="AQ7" s="146"/>
      <c r="AR7" s="146"/>
      <c r="AS7" s="59" t="s">
        <v>75</v>
      </c>
      <c r="AT7" s="258">
        <v>36</v>
      </c>
    </row>
    <row r="8" spans="1:51" ht="18" customHeight="1">
      <c r="A8" s="99"/>
      <c r="B8" s="100"/>
      <c r="C8" s="136" t="s">
        <v>271</v>
      </c>
      <c r="D8" s="137"/>
      <c r="E8" s="138" t="s">
        <v>272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47" t="s">
        <v>275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305</v>
      </c>
      <c r="AL8" s="150"/>
      <c r="AM8" s="150"/>
      <c r="AN8" s="150"/>
      <c r="AO8" s="60" t="s">
        <v>76</v>
      </c>
      <c r="AP8" s="150" t="s">
        <v>306</v>
      </c>
      <c r="AQ8" s="150"/>
      <c r="AR8" s="150"/>
      <c r="AS8" s="151"/>
      <c r="AT8" s="258"/>
    </row>
    <row r="9" spans="1:51" ht="14.45" customHeight="1">
      <c r="A9" s="99" t="s">
        <v>150</v>
      </c>
      <c r="B9" s="100"/>
      <c r="C9" s="134" t="s">
        <v>267</v>
      </c>
      <c r="D9" s="110"/>
      <c r="E9" s="110" t="s">
        <v>258</v>
      </c>
      <c r="F9" s="111"/>
      <c r="G9" s="92">
        <v>508564719</v>
      </c>
      <c r="H9" s="92"/>
      <c r="I9" s="92"/>
      <c r="J9" s="92"/>
      <c r="K9" s="92"/>
      <c r="L9" s="92"/>
      <c r="M9" s="92">
        <v>330448</v>
      </c>
      <c r="N9" s="92"/>
      <c r="O9" s="92"/>
      <c r="P9" s="89" t="s">
        <v>72</v>
      </c>
      <c r="Q9" s="90"/>
      <c r="R9" s="108" t="s">
        <v>269</v>
      </c>
      <c r="S9" s="108"/>
      <c r="T9" s="108"/>
      <c r="U9" s="108"/>
      <c r="V9" s="50" t="s">
        <v>73</v>
      </c>
      <c r="W9" s="107" t="s">
        <v>270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309</v>
      </c>
      <c r="AM9" s="146"/>
      <c r="AN9" s="146"/>
      <c r="AO9" s="146"/>
      <c r="AP9" s="146"/>
      <c r="AQ9" s="146"/>
      <c r="AR9" s="146"/>
      <c r="AS9" s="59" t="s">
        <v>194</v>
      </c>
      <c r="AT9" s="259">
        <v>53</v>
      </c>
    </row>
    <row r="10" spans="1:51" ht="18" customHeight="1">
      <c r="A10" s="99"/>
      <c r="B10" s="100"/>
      <c r="C10" s="136" t="s">
        <v>265</v>
      </c>
      <c r="D10" s="137"/>
      <c r="E10" s="138" t="s">
        <v>266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268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6"/>
      <c r="AK10" s="149" t="s">
        <v>307</v>
      </c>
      <c r="AL10" s="150"/>
      <c r="AM10" s="150"/>
      <c r="AN10" s="150"/>
      <c r="AO10" s="60" t="s">
        <v>195</v>
      </c>
      <c r="AP10" s="150" t="s">
        <v>308</v>
      </c>
      <c r="AQ10" s="150"/>
      <c r="AR10" s="150"/>
      <c r="AS10" s="151"/>
      <c r="AT10" s="259"/>
    </row>
    <row r="11" spans="1:51" ht="14.45" customHeight="1">
      <c r="A11" s="99" t="s">
        <v>151</v>
      </c>
      <c r="B11" s="100"/>
      <c r="C11" s="134" t="s">
        <v>208</v>
      </c>
      <c r="D11" s="110"/>
      <c r="E11" s="156" t="s">
        <v>290</v>
      </c>
      <c r="F11" s="111"/>
      <c r="G11" s="92">
        <v>509208947</v>
      </c>
      <c r="H11" s="92"/>
      <c r="I11" s="92"/>
      <c r="J11" s="92">
        <v>23128</v>
      </c>
      <c r="K11" s="92"/>
      <c r="L11" s="92"/>
      <c r="M11" s="92"/>
      <c r="N11" s="92"/>
      <c r="O11" s="92"/>
      <c r="P11" s="89" t="s">
        <v>72</v>
      </c>
      <c r="Q11" s="90"/>
      <c r="R11" s="108" t="s">
        <v>260</v>
      </c>
      <c r="S11" s="108"/>
      <c r="T11" s="108"/>
      <c r="U11" s="108"/>
      <c r="V11" s="50" t="s">
        <v>73</v>
      </c>
      <c r="W11" s="107" t="s">
        <v>261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301</v>
      </c>
      <c r="AM11" s="146"/>
      <c r="AN11" s="146"/>
      <c r="AO11" s="146"/>
      <c r="AP11" s="146"/>
      <c r="AQ11" s="146"/>
      <c r="AR11" s="146"/>
      <c r="AS11" s="59" t="s">
        <v>194</v>
      </c>
      <c r="AT11" s="259">
        <v>50</v>
      </c>
    </row>
    <row r="12" spans="1:51" ht="18" customHeight="1">
      <c r="A12" s="99"/>
      <c r="B12" s="100"/>
      <c r="C12" s="136" t="s">
        <v>263</v>
      </c>
      <c r="D12" s="137"/>
      <c r="E12" s="138" t="s">
        <v>291</v>
      </c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259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6"/>
      <c r="AK12" s="149" t="s">
        <v>310</v>
      </c>
      <c r="AL12" s="150"/>
      <c r="AM12" s="150"/>
      <c r="AN12" s="150"/>
      <c r="AO12" s="60" t="s">
        <v>195</v>
      </c>
      <c r="AP12" s="150" t="s">
        <v>311</v>
      </c>
      <c r="AQ12" s="150"/>
      <c r="AR12" s="150"/>
      <c r="AS12" s="151"/>
      <c r="AT12" s="259"/>
    </row>
    <row r="13" spans="1:51" ht="15" customHeight="1">
      <c r="A13" s="99" t="s">
        <v>152</v>
      </c>
      <c r="B13" s="100"/>
      <c r="C13" s="163"/>
      <c r="D13" s="110"/>
      <c r="E13" s="110"/>
      <c r="F13" s="111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260"/>
    </row>
    <row r="14" spans="1:51" ht="18" customHeight="1">
      <c r="A14" s="99"/>
      <c r="B14" s="100"/>
      <c r="C14" s="152"/>
      <c r="D14" s="137"/>
      <c r="E14" s="137"/>
      <c r="F14" s="139"/>
      <c r="G14" s="135"/>
      <c r="H14" s="135"/>
      <c r="I14" s="135"/>
      <c r="J14" s="135"/>
      <c r="K14" s="135"/>
      <c r="L14" s="135"/>
      <c r="M14" s="135"/>
      <c r="N14" s="135"/>
      <c r="O14" s="135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260"/>
    </row>
    <row r="15" spans="1:51" ht="15" customHeight="1">
      <c r="A15" s="144" t="s">
        <v>166</v>
      </c>
      <c r="B15" s="100"/>
      <c r="C15" s="134" t="s">
        <v>299</v>
      </c>
      <c r="D15" s="110"/>
      <c r="E15" s="156" t="s">
        <v>300</v>
      </c>
      <c r="F15" s="111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08" t="s">
        <v>295</v>
      </c>
      <c r="S15" s="108"/>
      <c r="T15" s="108"/>
      <c r="U15" s="108"/>
      <c r="V15" s="49" t="s">
        <v>73</v>
      </c>
      <c r="W15" s="107" t="s">
        <v>296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302</v>
      </c>
      <c r="AM15" s="146"/>
      <c r="AN15" s="146"/>
      <c r="AO15" s="146"/>
      <c r="AP15" s="146"/>
      <c r="AQ15" s="146"/>
      <c r="AR15" s="146"/>
      <c r="AS15" s="59" t="s">
        <v>194</v>
      </c>
      <c r="AT15" s="259">
        <v>45</v>
      </c>
    </row>
    <row r="16" spans="1:51" ht="18" customHeight="1">
      <c r="A16" s="99"/>
      <c r="B16" s="100"/>
      <c r="C16" s="136" t="s">
        <v>297</v>
      </c>
      <c r="D16" s="137"/>
      <c r="E16" s="138" t="s">
        <v>298</v>
      </c>
      <c r="F16" s="139"/>
      <c r="G16" s="135"/>
      <c r="H16" s="135"/>
      <c r="I16" s="135"/>
      <c r="J16" s="135"/>
      <c r="K16" s="135"/>
      <c r="L16" s="135"/>
      <c r="M16" s="135"/>
      <c r="N16" s="135"/>
      <c r="O16" s="135"/>
      <c r="P16" s="147" t="s">
        <v>312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6"/>
      <c r="AK16" s="149" t="s">
        <v>303</v>
      </c>
      <c r="AL16" s="150"/>
      <c r="AM16" s="150"/>
      <c r="AN16" s="150"/>
      <c r="AO16" s="60" t="s">
        <v>195</v>
      </c>
      <c r="AP16" s="150" t="s">
        <v>304</v>
      </c>
      <c r="AQ16" s="150"/>
      <c r="AR16" s="150"/>
      <c r="AS16" s="151"/>
      <c r="AT16" s="259"/>
    </row>
    <row r="17" spans="1:46">
      <c r="A17" s="99" t="s">
        <v>6</v>
      </c>
      <c r="B17" s="100"/>
      <c r="C17" s="158" t="str">
        <f>IF(P16="","",P16)</f>
        <v>千葉市稲毛区小中台町１５１２－６－D－104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090-3900-5847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9" t="s">
        <v>173</v>
      </c>
      <c r="D23" s="160"/>
      <c r="E23" s="161" t="s">
        <v>174</v>
      </c>
      <c r="F23" s="162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8" t="s">
        <v>167</v>
      </c>
      <c r="Q23" s="141"/>
      <c r="R23" s="141"/>
      <c r="S23" s="141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70" t="s">
        <v>171</v>
      </c>
      <c r="D24" s="171"/>
      <c r="E24" s="172" t="s">
        <v>172</v>
      </c>
      <c r="F24" s="17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7" t="s">
        <v>292</v>
      </c>
      <c r="C25" s="134" t="s">
        <v>209</v>
      </c>
      <c r="D25" s="110"/>
      <c r="E25" s="156" t="s">
        <v>210</v>
      </c>
      <c r="F25" s="111"/>
      <c r="G25" s="121">
        <v>6</v>
      </c>
      <c r="H25" s="117"/>
      <c r="I25" s="115" t="s">
        <v>287</v>
      </c>
      <c r="J25" s="116"/>
      <c r="K25" s="116"/>
      <c r="L25" s="117"/>
      <c r="M25" s="121">
        <v>519741661</v>
      </c>
      <c r="N25" s="116"/>
      <c r="O25" s="117"/>
      <c r="P25" s="115" t="s">
        <v>213</v>
      </c>
      <c r="Q25" s="116"/>
      <c r="R25" s="116"/>
      <c r="S25" s="116"/>
      <c r="T25" s="122"/>
      <c r="U25" s="1"/>
      <c r="V25" s="1"/>
      <c r="W25" s="1"/>
      <c r="X25" s="1"/>
      <c r="Y25" s="124">
        <v>14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6" t="s">
        <v>211</v>
      </c>
      <c r="D26" s="137"/>
      <c r="E26" s="138" t="s">
        <v>212</v>
      </c>
      <c r="F26" s="139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215</v>
      </c>
      <c r="D27" s="110"/>
      <c r="E27" s="156" t="s">
        <v>264</v>
      </c>
      <c r="F27" s="111"/>
      <c r="G27" s="121">
        <v>6</v>
      </c>
      <c r="H27" s="117"/>
      <c r="I27" s="115" t="s">
        <v>288</v>
      </c>
      <c r="J27" s="116"/>
      <c r="K27" s="116"/>
      <c r="L27" s="117"/>
      <c r="M27" s="121">
        <v>518882747</v>
      </c>
      <c r="N27" s="116"/>
      <c r="O27" s="117"/>
      <c r="P27" s="121" t="s">
        <v>244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6" t="s">
        <v>214</v>
      </c>
      <c r="D28" s="137"/>
      <c r="E28" s="138" t="s">
        <v>216</v>
      </c>
      <c r="F28" s="139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255</v>
      </c>
      <c r="D29" s="110"/>
      <c r="E29" s="110" t="s">
        <v>254</v>
      </c>
      <c r="F29" s="111"/>
      <c r="G29" s="121">
        <v>6</v>
      </c>
      <c r="H29" s="117"/>
      <c r="I29" s="115" t="s">
        <v>289</v>
      </c>
      <c r="J29" s="116"/>
      <c r="K29" s="116"/>
      <c r="L29" s="117"/>
      <c r="M29" s="121">
        <v>519882913</v>
      </c>
      <c r="N29" s="116"/>
      <c r="O29" s="117"/>
      <c r="P29" s="121" t="s">
        <v>284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6" t="s">
        <v>217</v>
      </c>
      <c r="D30" s="137"/>
      <c r="E30" s="138" t="s">
        <v>218</v>
      </c>
      <c r="F30" s="139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253</v>
      </c>
      <c r="D31" s="110"/>
      <c r="E31" s="110" t="s">
        <v>252</v>
      </c>
      <c r="F31" s="111"/>
      <c r="G31" s="121">
        <v>6</v>
      </c>
      <c r="H31" s="117"/>
      <c r="I31" s="115" t="s">
        <v>257</v>
      </c>
      <c r="J31" s="116"/>
      <c r="K31" s="116"/>
      <c r="L31" s="117"/>
      <c r="M31" s="121">
        <v>515111222</v>
      </c>
      <c r="N31" s="116"/>
      <c r="O31" s="117"/>
      <c r="P31" s="121" t="s">
        <v>283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6" t="s">
        <v>219</v>
      </c>
      <c r="D32" s="137"/>
      <c r="E32" s="138" t="s">
        <v>220</v>
      </c>
      <c r="F32" s="139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251</v>
      </c>
      <c r="D33" s="110"/>
      <c r="E33" s="110" t="s">
        <v>250</v>
      </c>
      <c r="F33" s="111"/>
      <c r="G33" s="121">
        <v>5</v>
      </c>
      <c r="H33" s="117"/>
      <c r="I33" s="115" t="s">
        <v>282</v>
      </c>
      <c r="J33" s="116"/>
      <c r="K33" s="116"/>
      <c r="L33" s="117"/>
      <c r="M33" s="121">
        <v>518642310</v>
      </c>
      <c r="N33" s="116"/>
      <c r="O33" s="117"/>
      <c r="P33" s="115" t="s">
        <v>247</v>
      </c>
      <c r="Q33" s="116"/>
      <c r="R33" s="116"/>
      <c r="S33" s="116"/>
      <c r="T33" s="122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6" t="s">
        <v>221</v>
      </c>
      <c r="D34" s="137"/>
      <c r="E34" s="138" t="s">
        <v>222</v>
      </c>
      <c r="F34" s="139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205</v>
      </c>
      <c r="D35" s="110"/>
      <c r="E35" s="156" t="s">
        <v>206</v>
      </c>
      <c r="F35" s="111"/>
      <c r="G35" s="121">
        <v>5</v>
      </c>
      <c r="H35" s="117"/>
      <c r="I35" s="115" t="s">
        <v>293</v>
      </c>
      <c r="J35" s="116"/>
      <c r="K35" s="116"/>
      <c r="L35" s="117"/>
      <c r="M35" s="121">
        <v>519462269</v>
      </c>
      <c r="N35" s="116"/>
      <c r="O35" s="117"/>
      <c r="P35" s="115" t="s">
        <v>207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6" t="s">
        <v>203</v>
      </c>
      <c r="D36" s="137"/>
      <c r="E36" s="138" t="s">
        <v>204</v>
      </c>
      <c r="F36" s="139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249</v>
      </c>
      <c r="D37" s="110"/>
      <c r="E37" s="110" t="s">
        <v>248</v>
      </c>
      <c r="F37" s="111"/>
      <c r="G37" s="121">
        <v>5</v>
      </c>
      <c r="H37" s="117"/>
      <c r="I37" s="115" t="s">
        <v>281</v>
      </c>
      <c r="J37" s="116"/>
      <c r="K37" s="116"/>
      <c r="L37" s="117"/>
      <c r="M37" s="121">
        <v>519581700</v>
      </c>
      <c r="N37" s="116"/>
      <c r="O37" s="117"/>
      <c r="P37" s="115" t="s">
        <v>285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6" t="s">
        <v>223</v>
      </c>
      <c r="D38" s="137"/>
      <c r="E38" s="138" t="s">
        <v>224</v>
      </c>
      <c r="F38" s="139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246</v>
      </c>
      <c r="D39" s="110"/>
      <c r="E39" s="110" t="s">
        <v>245</v>
      </c>
      <c r="F39" s="111"/>
      <c r="G39" s="121">
        <v>5</v>
      </c>
      <c r="H39" s="117"/>
      <c r="I39" s="115" t="s">
        <v>294</v>
      </c>
      <c r="J39" s="116"/>
      <c r="K39" s="116"/>
      <c r="L39" s="117"/>
      <c r="M39" s="121">
        <v>520670745</v>
      </c>
      <c r="N39" s="116"/>
      <c r="O39" s="117"/>
      <c r="P39" s="115" t="s">
        <v>286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40" t="s">
        <v>225</v>
      </c>
      <c r="D40" s="137"/>
      <c r="E40" s="138" t="s">
        <v>226</v>
      </c>
      <c r="F40" s="139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243</v>
      </c>
      <c r="D41" s="110"/>
      <c r="E41" s="110" t="s">
        <v>242</v>
      </c>
      <c r="F41" s="111"/>
      <c r="G41" s="121">
        <v>5</v>
      </c>
      <c r="H41" s="117"/>
      <c r="I41" s="115" t="s">
        <v>280</v>
      </c>
      <c r="J41" s="116"/>
      <c r="K41" s="116"/>
      <c r="L41" s="117"/>
      <c r="M41" s="121">
        <v>519493485</v>
      </c>
      <c r="N41" s="116"/>
      <c r="O41" s="117"/>
      <c r="P41" s="121" t="s">
        <v>279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6" t="s">
        <v>227</v>
      </c>
      <c r="D42" s="137"/>
      <c r="E42" s="138" t="s">
        <v>228</v>
      </c>
      <c r="F42" s="139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241</v>
      </c>
      <c r="D43" s="110"/>
      <c r="E43" s="110" t="s">
        <v>240</v>
      </c>
      <c r="F43" s="111"/>
      <c r="G43" s="121">
        <v>4</v>
      </c>
      <c r="H43" s="117"/>
      <c r="I43" s="115" t="s">
        <v>262</v>
      </c>
      <c r="J43" s="116"/>
      <c r="K43" s="116"/>
      <c r="L43" s="117"/>
      <c r="M43" s="121">
        <v>521220840</v>
      </c>
      <c r="N43" s="116"/>
      <c r="O43" s="117"/>
      <c r="P43" s="121" t="s">
        <v>278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6" t="s">
        <v>229</v>
      </c>
      <c r="D44" s="137"/>
      <c r="E44" s="138" t="s">
        <v>230</v>
      </c>
      <c r="F44" s="139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238</v>
      </c>
      <c r="D45" s="110"/>
      <c r="E45" s="110" t="s">
        <v>237</v>
      </c>
      <c r="F45" s="111"/>
      <c r="G45" s="121">
        <v>3</v>
      </c>
      <c r="H45" s="117"/>
      <c r="I45" s="115" t="s">
        <v>236</v>
      </c>
      <c r="J45" s="116"/>
      <c r="K45" s="116"/>
      <c r="L45" s="117"/>
      <c r="M45" s="121">
        <v>519674471</v>
      </c>
      <c r="N45" s="116"/>
      <c r="O45" s="117"/>
      <c r="P45" s="115" t="s">
        <v>239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6" t="s">
        <v>231</v>
      </c>
      <c r="D46" s="137"/>
      <c r="E46" s="138" t="s">
        <v>232</v>
      </c>
      <c r="F46" s="139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215</v>
      </c>
      <c r="D47" s="110"/>
      <c r="E47" s="110" t="s">
        <v>235</v>
      </c>
      <c r="F47" s="111"/>
      <c r="G47" s="121">
        <v>2</v>
      </c>
      <c r="H47" s="117"/>
      <c r="I47" s="115" t="s">
        <v>256</v>
      </c>
      <c r="J47" s="116"/>
      <c r="K47" s="116"/>
      <c r="L47" s="117"/>
      <c r="M47" s="121">
        <v>520670752</v>
      </c>
      <c r="N47" s="116"/>
      <c r="O47" s="117"/>
      <c r="P47" s="115" t="s">
        <v>277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78"/>
      <c r="C48" s="179" t="s">
        <v>233</v>
      </c>
      <c r="D48" s="180"/>
      <c r="E48" s="181" t="s">
        <v>234</v>
      </c>
      <c r="F48" s="182"/>
      <c r="G48" s="174"/>
      <c r="H48" s="175"/>
      <c r="I48" s="174"/>
      <c r="J48" s="176"/>
      <c r="K48" s="176"/>
      <c r="L48" s="175"/>
      <c r="M48" s="174"/>
      <c r="N48" s="176"/>
      <c r="O48" s="175"/>
      <c r="P48" s="174"/>
      <c r="Q48" s="176"/>
      <c r="R48" s="176"/>
      <c r="S48" s="176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202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1">
        <f>LEN(A55)</f>
        <v>102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25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てっぺん</v>
      </c>
      <c r="D2" s="267"/>
      <c r="E2" s="267"/>
      <c r="F2" s="267"/>
      <c r="G2" s="267"/>
      <c r="H2" s="267"/>
      <c r="I2" s="267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434146625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臼井 　拓也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514689311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黒澤　崇</v>
      </c>
      <c r="D9" s="277"/>
      <c r="E9" s="277"/>
      <c r="F9" s="277"/>
      <c r="G9" s="266">
        <f>IF(入力!G9="","",入力!G9)</f>
        <v>508564719</v>
      </c>
      <c r="H9" s="266"/>
      <c r="I9" s="266"/>
      <c r="J9" s="266" t="str">
        <f>IF(入力!J9="","",入力!J9)</f>
        <v/>
      </c>
      <c r="K9" s="266"/>
      <c r="L9" s="266"/>
      <c r="M9" s="266">
        <f>IF(入力!M9="","",入力!M9)</f>
        <v>330448</v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>當麻　万亀子</v>
      </c>
      <c r="D11" s="277"/>
      <c r="E11" s="277"/>
      <c r="F11" s="277"/>
      <c r="G11" s="266">
        <f>IF(入力!G11="","",入力!G11)</f>
        <v>509208947</v>
      </c>
      <c r="H11" s="266"/>
      <c r="I11" s="266"/>
      <c r="J11" s="266">
        <f>IF(入力!J11="","",入力!J11)</f>
        <v>23128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4"/>
      <c r="B14" s="264"/>
      <c r="C14" s="278"/>
      <c r="D14" s="279"/>
      <c r="E14" s="279"/>
      <c r="F14" s="279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4" t="s">
        <v>5</v>
      </c>
      <c r="B15" s="264"/>
      <c r="C15" s="276" t="str">
        <f>IF(入力!C16="","",入力!C16&amp;"　"&amp;入力!E16)</f>
        <v>柳　利宏</v>
      </c>
      <c r="D15" s="277"/>
      <c r="E15" s="277"/>
      <c r="F15" s="274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4"/>
      <c r="B16" s="264"/>
      <c r="C16" s="278"/>
      <c r="D16" s="279"/>
      <c r="E16" s="279"/>
      <c r="F16" s="27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64" t="s">
        <v>6</v>
      </c>
      <c r="B17" s="264"/>
      <c r="C17" s="267" t="str">
        <f>IF(入力!C17="","",入力!C17&amp;"　"&amp;入力!E17)</f>
        <v>千葉市稲毛区小中台町１５１２－６－D－104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090-3900-5847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徳永　慎吾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千葉市立若松小学校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519741661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朴　齋曙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千葉市立園生小学校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518882747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渡邉　吏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習志野市立大久保小学校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519882913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臼井　晃太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千葉市立園生小学校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515111222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加藤　翔太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千葉市立朝日ヶ丘小学校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518642310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柳　千翔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千葉市立西小中台小学校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519462269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臼田　悠希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千葉市立朝日ヶ丘小学校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519581700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千葉 　遥稀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千葉市立美浜打瀬小学校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520670745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上原　由騎</v>
      </c>
      <c r="D41" s="277"/>
      <c r="E41" s="277"/>
      <c r="F41" s="277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千葉市立千草台小学校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519493485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内川　龍輝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千葉市立草野小学校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521220840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髙橋　仁</v>
      </c>
      <c r="D45" s="277"/>
      <c r="E45" s="277"/>
      <c r="F45" s="277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千葉市立花園小学校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519674471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朴 　齋惟</v>
      </c>
      <c r="D47" s="277"/>
      <c r="E47" s="277"/>
      <c r="F47" s="277"/>
      <c r="G47" s="264">
        <f>IF(入力!G47="","",入力!G47)</f>
        <v>2</v>
      </c>
      <c r="H47" s="264" t="str">
        <f>IF(入力!H47="","",入力!H47)</f>
        <v/>
      </c>
      <c r="I47" s="264" t="str">
        <f>IF(入力!I47="","",入力!I47)</f>
        <v>千葉市立園生小学校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520670752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03"/>
      <c r="AW1" s="303"/>
      <c r="AX1" s="4" t="s">
        <v>28</v>
      </c>
      <c r="AY1" s="5"/>
      <c r="AZ1" s="303"/>
      <c r="BA1" s="303"/>
      <c r="BB1" s="4" t="s">
        <v>29</v>
      </c>
      <c r="BC1" s="5"/>
      <c r="BD1" s="303"/>
      <c r="BE1" s="303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04" t="s">
        <v>65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1" t="s">
        <v>32</v>
      </c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4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7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1">
        <v>36</v>
      </c>
      <c r="I12" s="342"/>
      <c r="J12" s="343"/>
      <c r="K12" s="4"/>
    </row>
    <row r="13" spans="1:60" ht="13.5" customHeight="1">
      <c r="F13" s="4" t="s">
        <v>35</v>
      </c>
      <c r="G13" s="4"/>
      <c r="H13" s="344"/>
      <c r="I13" s="345"/>
      <c r="J13" s="34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0" t="s">
        <v>37</v>
      </c>
      <c r="D16" s="315"/>
      <c r="E16" s="315"/>
      <c r="F16" s="315"/>
      <c r="G16" s="316"/>
      <c r="H16" s="339" t="s">
        <v>66</v>
      </c>
      <c r="I16" s="340"/>
      <c r="J16" s="340"/>
      <c r="K16" s="315" t="str">
        <f>IF(入力!C2="","",入力!C2)</f>
        <v/>
      </c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6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306" t="s">
        <v>38</v>
      </c>
      <c r="AK16" s="307"/>
      <c r="AL16" s="307"/>
      <c r="AM16" s="308"/>
      <c r="AN16" s="333" t="str">
        <f>IF(入力!P3="","",入力!P3)</f>
        <v>千葉市</v>
      </c>
      <c r="AO16" s="334"/>
      <c r="AP16" s="334"/>
      <c r="AQ16" s="334"/>
      <c r="AR16" s="334"/>
      <c r="AS16" s="334"/>
      <c r="AT16" s="307" t="s">
        <v>68</v>
      </c>
      <c r="AU16" s="308"/>
      <c r="AV16" s="314" t="s">
        <v>39</v>
      </c>
      <c r="AW16" s="315"/>
      <c r="AX16" s="315"/>
      <c r="AY16" s="316"/>
      <c r="AZ16" s="321" t="str">
        <f>IF(入力!P5="","",入力!P5)</f>
        <v/>
      </c>
      <c r="BA16" s="322"/>
      <c r="BB16" s="322"/>
      <c r="BC16" s="322"/>
      <c r="BD16" s="322"/>
      <c r="BE16" s="322"/>
      <c r="BF16" s="373" t="s">
        <v>40</v>
      </c>
    </row>
    <row r="17" spans="3:58" ht="4.5" customHeight="1">
      <c r="C17" s="371"/>
      <c r="D17" s="318"/>
      <c r="E17" s="318"/>
      <c r="F17" s="318"/>
      <c r="G17" s="319"/>
      <c r="H17" s="331" t="str">
        <f>IF(入力!C3="","",入力!C3)</f>
        <v>てっぺん</v>
      </c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27" t="str">
        <f>IF(入力!J3="","","("&amp;入力!J3&amp;")")</f>
        <v>(男子)</v>
      </c>
      <c r="V17" s="327"/>
      <c r="W17" s="327"/>
      <c r="X17" s="328"/>
      <c r="Y17" s="355">
        <f>IF(入力!C4="","",入力!C4)</f>
        <v>434146625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309"/>
      <c r="AK17" s="310"/>
      <c r="AL17" s="310"/>
      <c r="AM17" s="311"/>
      <c r="AN17" s="335"/>
      <c r="AO17" s="336"/>
      <c r="AP17" s="336"/>
      <c r="AQ17" s="336"/>
      <c r="AR17" s="336"/>
      <c r="AS17" s="336"/>
      <c r="AT17" s="310"/>
      <c r="AU17" s="311"/>
      <c r="AV17" s="317"/>
      <c r="AW17" s="318"/>
      <c r="AX17" s="318"/>
      <c r="AY17" s="319"/>
      <c r="AZ17" s="323"/>
      <c r="BA17" s="324"/>
      <c r="BB17" s="324"/>
      <c r="BC17" s="324"/>
      <c r="BD17" s="324"/>
      <c r="BE17" s="324"/>
      <c r="BF17" s="374"/>
    </row>
    <row r="18" spans="3:58" ht="16.5" customHeight="1">
      <c r="C18" s="372"/>
      <c r="D18" s="296"/>
      <c r="E18" s="296"/>
      <c r="F18" s="296"/>
      <c r="G18" s="320"/>
      <c r="H18" s="299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29"/>
      <c r="V18" s="329"/>
      <c r="W18" s="329"/>
      <c r="X18" s="330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312"/>
      <c r="AK18" s="302"/>
      <c r="AL18" s="302"/>
      <c r="AM18" s="313"/>
      <c r="AN18" s="337"/>
      <c r="AO18" s="338"/>
      <c r="AP18" s="338"/>
      <c r="AQ18" s="338"/>
      <c r="AR18" s="338"/>
      <c r="AS18" s="338"/>
      <c r="AT18" s="302"/>
      <c r="AU18" s="313"/>
      <c r="AV18" s="297"/>
      <c r="AW18" s="296"/>
      <c r="AX18" s="296"/>
      <c r="AY18" s="320"/>
      <c r="AZ18" s="325" t="str">
        <f>IF(入力!AE5="","",入力!AE5)</f>
        <v/>
      </c>
      <c r="BA18" s="326"/>
      <c r="BB18" s="326"/>
      <c r="BC18" s="326"/>
      <c r="BD18" s="326"/>
      <c r="BE18" s="326"/>
      <c r="BF18" s="13" t="s">
        <v>41</v>
      </c>
    </row>
    <row r="19" spans="3:58" ht="15" customHeight="1">
      <c r="C19" s="350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285" t="s">
        <v>42</v>
      </c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 t="s">
        <v>69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 t="s">
        <v>70</v>
      </c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305"/>
    </row>
    <row r="20" spans="3:58" ht="15" customHeight="1">
      <c r="C20" s="284" t="s">
        <v>43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3" t="str">
        <f>IF(入力!J7="","",入力!J7)</f>
        <v/>
      </c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 t="str">
        <f>IF(入力!J9="","",入力!J9)</f>
        <v/>
      </c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>
        <f>IF(入力!J11="","",入力!J11)</f>
        <v>23128</v>
      </c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94"/>
    </row>
    <row r="21" spans="3:58" ht="15" customHeight="1">
      <c r="C21" s="284" t="s">
        <v>44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3" t="str">
        <f>IF(入力!M7="","",入力!M7)</f>
        <v/>
      </c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>
        <f>IF(入力!M9="","",入力!M9)</f>
        <v>330448</v>
      </c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 t="str">
        <f>IF(入力!M11="","",入力!M11)</f>
        <v/>
      </c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94"/>
    </row>
    <row r="22" spans="3:58" ht="12" customHeight="1">
      <c r="C22" s="378" t="s">
        <v>71</v>
      </c>
      <c r="D22" s="379"/>
      <c r="E22" s="379"/>
      <c r="F22" s="379"/>
      <c r="G22" s="380"/>
      <c r="H22" s="381" t="str">
        <f>IF(入力!C7="","",入力!C7&amp;"　"&amp;入力!E7)</f>
        <v>ウスイ 　タクヤ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95" t="s">
        <v>45</v>
      </c>
      <c r="S22" s="286"/>
      <c r="T22" s="288">
        <f>IF(入力!AT7="","",入力!AT7)</f>
        <v>36</v>
      </c>
      <c r="U22" s="289"/>
      <c r="V22" s="290"/>
      <c r="W22" s="295" t="s">
        <v>46</v>
      </c>
      <c r="X22" s="295"/>
      <c r="Y22" s="295"/>
      <c r="Z22" s="14" t="s">
        <v>72</v>
      </c>
      <c r="AA22" s="15"/>
      <c r="AB22" s="286" t="str">
        <f>IF(入力!R7="","",入力!R7)</f>
        <v>263</v>
      </c>
      <c r="AC22" s="286"/>
      <c r="AD22" s="286"/>
      <c r="AE22" s="286"/>
      <c r="AF22" s="16" t="s">
        <v>73</v>
      </c>
      <c r="AG22" s="286" t="str">
        <f>IF(入力!W7="","",入力!W7)</f>
        <v>0054</v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95" t="s">
        <v>47</v>
      </c>
      <c r="AV22" s="286"/>
      <c r="AW22" s="286"/>
      <c r="AX22" s="17" t="s">
        <v>74</v>
      </c>
      <c r="AY22" s="286" t="str">
        <f>IF(入力!AL7="","",入力!AL7)</f>
        <v>090</v>
      </c>
      <c r="AZ22" s="286"/>
      <c r="BA22" s="286"/>
      <c r="BB22" s="286"/>
      <c r="BC22" s="286"/>
      <c r="BD22" s="286"/>
      <c r="BE22" s="286"/>
      <c r="BF22" s="18" t="s">
        <v>75</v>
      </c>
    </row>
    <row r="23" spans="3:58" ht="19.5" customHeight="1">
      <c r="C23" s="372" t="s">
        <v>48</v>
      </c>
      <c r="D23" s="296"/>
      <c r="E23" s="296"/>
      <c r="F23" s="296"/>
      <c r="G23" s="320"/>
      <c r="H23" s="347" t="str">
        <f>IF(入力!C8="","",入力!C8&amp;"　"&amp;入力!E8)</f>
        <v>臼井 　拓也</v>
      </c>
      <c r="I23" s="348"/>
      <c r="J23" s="348"/>
      <c r="K23" s="348"/>
      <c r="L23" s="348"/>
      <c r="M23" s="348"/>
      <c r="N23" s="348"/>
      <c r="O23" s="348"/>
      <c r="P23" s="348"/>
      <c r="Q23" s="349"/>
      <c r="R23" s="296"/>
      <c r="S23" s="296"/>
      <c r="T23" s="291"/>
      <c r="U23" s="292"/>
      <c r="V23" s="293"/>
      <c r="W23" s="302"/>
      <c r="X23" s="302"/>
      <c r="Y23" s="302"/>
      <c r="Z23" s="299" t="str">
        <f>IF(入力!P8="","",入力!P8)</f>
        <v>千葉市稲毛区宮野木町８９４‐１４</v>
      </c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1"/>
      <c r="AU23" s="296"/>
      <c r="AV23" s="296"/>
      <c r="AW23" s="296"/>
      <c r="AX23" s="297" t="str">
        <f>IF(入力!AK8="","",入力!AK8)</f>
        <v>2172</v>
      </c>
      <c r="AY23" s="296"/>
      <c r="AZ23" s="296"/>
      <c r="BA23" s="296"/>
      <c r="BB23" s="19" t="s">
        <v>76</v>
      </c>
      <c r="BC23" s="296" t="str">
        <f>IF(入力!AP8="","",入力!AP8)</f>
        <v>2528</v>
      </c>
      <c r="BD23" s="296"/>
      <c r="BE23" s="296"/>
      <c r="BF23" s="298"/>
    </row>
    <row r="24" spans="3:58" ht="12" customHeight="1">
      <c r="C24" s="378" t="s">
        <v>77</v>
      </c>
      <c r="D24" s="379"/>
      <c r="E24" s="379"/>
      <c r="F24" s="379"/>
      <c r="G24" s="380"/>
      <c r="H24" s="381" t="str">
        <f>IF(入力!C9="","",入力!C9&amp;"　"&amp;入力!E9)</f>
        <v>クロサワ　 タカシ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95" t="s">
        <v>45</v>
      </c>
      <c r="S24" s="286"/>
      <c r="T24" s="288">
        <f>IF(入力!AT9="","",入力!AT9)</f>
        <v>53</v>
      </c>
      <c r="U24" s="289"/>
      <c r="V24" s="290"/>
      <c r="W24" s="295" t="s">
        <v>46</v>
      </c>
      <c r="X24" s="295"/>
      <c r="Y24" s="295"/>
      <c r="Z24" s="14" t="s">
        <v>72</v>
      </c>
      <c r="AA24" s="15"/>
      <c r="AB24" s="286" t="str">
        <f>IF(入力!R9="","",入力!R9)</f>
        <v>263</v>
      </c>
      <c r="AC24" s="286"/>
      <c r="AD24" s="286"/>
      <c r="AE24" s="286"/>
      <c r="AF24" s="16" t="s">
        <v>73</v>
      </c>
      <c r="AG24" s="286" t="str">
        <f>IF(入力!W9="","",入力!W9)</f>
        <v>0044</v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95" t="s">
        <v>47</v>
      </c>
      <c r="AV24" s="286"/>
      <c r="AW24" s="286"/>
      <c r="AX24" s="17" t="s">
        <v>74</v>
      </c>
      <c r="AY24" s="286" t="str">
        <f>IF(入力!AL9="","",入力!AL9)</f>
        <v>043</v>
      </c>
      <c r="AZ24" s="286"/>
      <c r="BA24" s="286"/>
      <c r="BB24" s="286"/>
      <c r="BC24" s="286"/>
      <c r="BD24" s="286"/>
      <c r="BE24" s="286"/>
      <c r="BF24" s="18" t="s">
        <v>75</v>
      </c>
    </row>
    <row r="25" spans="3:58" ht="19.5" customHeight="1">
      <c r="C25" s="372" t="s">
        <v>78</v>
      </c>
      <c r="D25" s="296"/>
      <c r="E25" s="296"/>
      <c r="F25" s="296"/>
      <c r="G25" s="320"/>
      <c r="H25" s="347" t="str">
        <f>IF(入力!C10="","",入力!C10&amp;"　"&amp;入力!E10)</f>
        <v>黒澤　崇</v>
      </c>
      <c r="I25" s="348"/>
      <c r="J25" s="348"/>
      <c r="K25" s="348"/>
      <c r="L25" s="348"/>
      <c r="M25" s="348"/>
      <c r="N25" s="348"/>
      <c r="O25" s="348"/>
      <c r="P25" s="348"/>
      <c r="Q25" s="349"/>
      <c r="R25" s="296"/>
      <c r="S25" s="296"/>
      <c r="T25" s="291"/>
      <c r="U25" s="292"/>
      <c r="V25" s="293"/>
      <c r="W25" s="302"/>
      <c r="X25" s="302"/>
      <c r="Y25" s="302"/>
      <c r="Z25" s="299" t="str">
        <f>IF(入力!P10="","",入力!P10)</f>
        <v>千葉市稲毛区小中台278-3</v>
      </c>
      <c r="AA25" s="300"/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1"/>
      <c r="AU25" s="296"/>
      <c r="AV25" s="296"/>
      <c r="AW25" s="296"/>
      <c r="AX25" s="297" t="str">
        <f>IF(入力!AK10="","",入力!AK10)</f>
        <v>2852</v>
      </c>
      <c r="AY25" s="296"/>
      <c r="AZ25" s="296"/>
      <c r="BA25" s="296"/>
      <c r="BB25" s="19" t="s">
        <v>76</v>
      </c>
      <c r="BC25" s="296" t="str">
        <f>IF(入力!AP10="","",入力!AP10)</f>
        <v>929</v>
      </c>
      <c r="BD25" s="296"/>
      <c r="BE25" s="296"/>
      <c r="BF25" s="298"/>
    </row>
    <row r="26" spans="3:58" ht="12" customHeight="1">
      <c r="C26" s="378" t="s">
        <v>71</v>
      </c>
      <c r="D26" s="379"/>
      <c r="E26" s="379"/>
      <c r="F26" s="379"/>
      <c r="G26" s="380"/>
      <c r="H26" s="381" t="str">
        <f>IF(入力!C11="","",入力!C11&amp;"　"&amp;入力!E11)</f>
        <v>トウマ　マキコ</v>
      </c>
      <c r="I26" s="286"/>
      <c r="J26" s="286"/>
      <c r="K26" s="286"/>
      <c r="L26" s="286"/>
      <c r="M26" s="286"/>
      <c r="N26" s="286"/>
      <c r="O26" s="286"/>
      <c r="P26" s="286"/>
      <c r="Q26" s="287"/>
      <c r="R26" s="295" t="s">
        <v>45</v>
      </c>
      <c r="S26" s="286"/>
      <c r="T26" s="288">
        <f>IF(入力!AT11="","",入力!AT11)</f>
        <v>50</v>
      </c>
      <c r="U26" s="289"/>
      <c r="V26" s="290"/>
      <c r="W26" s="295" t="s">
        <v>46</v>
      </c>
      <c r="X26" s="295"/>
      <c r="Y26" s="295"/>
      <c r="Z26" s="14" t="s">
        <v>72</v>
      </c>
      <c r="AA26" s="15"/>
      <c r="AB26" s="286" t="str">
        <f>IF(入力!R11="","",入力!R11)</f>
        <v>263</v>
      </c>
      <c r="AC26" s="286"/>
      <c r="AD26" s="286"/>
      <c r="AE26" s="286"/>
      <c r="AF26" s="16" t="s">
        <v>73</v>
      </c>
      <c r="AG26" s="286" t="str">
        <f>IF(入力!W11="","",入力!W11)</f>
        <v>００４４</v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95" t="s">
        <v>47</v>
      </c>
      <c r="AV26" s="286"/>
      <c r="AW26" s="286"/>
      <c r="AX26" s="17" t="s">
        <v>74</v>
      </c>
      <c r="AY26" s="286" t="str">
        <f>IF(入力!AL11="","",入力!AL11)</f>
        <v>043-2077784</v>
      </c>
      <c r="AZ26" s="286"/>
      <c r="BA26" s="286"/>
      <c r="BB26" s="286"/>
      <c r="BC26" s="286"/>
      <c r="BD26" s="286"/>
      <c r="BE26" s="286"/>
      <c r="BF26" s="18" t="s">
        <v>75</v>
      </c>
    </row>
    <row r="27" spans="3:58" ht="19.5" customHeight="1">
      <c r="C27" s="372" t="s">
        <v>79</v>
      </c>
      <c r="D27" s="296"/>
      <c r="E27" s="296"/>
      <c r="F27" s="296"/>
      <c r="G27" s="320"/>
      <c r="H27" s="347" t="str">
        <f>IF(入力!C12="","",入力!C12&amp;"　"&amp;入力!E12)</f>
        <v>當麻　万亀子</v>
      </c>
      <c r="I27" s="348"/>
      <c r="J27" s="348"/>
      <c r="K27" s="348"/>
      <c r="L27" s="348"/>
      <c r="M27" s="348"/>
      <c r="N27" s="348"/>
      <c r="O27" s="348"/>
      <c r="P27" s="348"/>
      <c r="Q27" s="349"/>
      <c r="R27" s="296"/>
      <c r="S27" s="296"/>
      <c r="T27" s="291"/>
      <c r="U27" s="292"/>
      <c r="V27" s="293"/>
      <c r="W27" s="302"/>
      <c r="X27" s="302"/>
      <c r="Y27" s="302"/>
      <c r="Z27" s="299" t="str">
        <f>IF(入力!P12="","",入力!P12)</f>
        <v>千葉市稲毛区小中台町655-29</v>
      </c>
      <c r="AA27" s="300"/>
      <c r="AB27" s="300"/>
      <c r="AC27" s="300"/>
      <c r="AD27" s="300"/>
      <c r="AE27" s="300"/>
      <c r="AF27" s="300"/>
      <c r="AG27" s="300"/>
      <c r="AH27" s="300"/>
      <c r="AI27" s="300"/>
      <c r="AJ27" s="300"/>
      <c r="AK27" s="300"/>
      <c r="AL27" s="300"/>
      <c r="AM27" s="300"/>
      <c r="AN27" s="300"/>
      <c r="AO27" s="300"/>
      <c r="AP27" s="300"/>
      <c r="AQ27" s="300"/>
      <c r="AR27" s="300"/>
      <c r="AS27" s="300"/>
      <c r="AT27" s="301"/>
      <c r="AU27" s="296"/>
      <c r="AV27" s="296"/>
      <c r="AW27" s="296"/>
      <c r="AX27" s="297" t="str">
        <f>IF(入力!AK12="","",入力!AK12)</f>
        <v>2077</v>
      </c>
      <c r="AY27" s="296"/>
      <c r="AZ27" s="296"/>
      <c r="BA27" s="296"/>
      <c r="BB27" s="19" t="s">
        <v>76</v>
      </c>
      <c r="BC27" s="296" t="str">
        <f>IF(入力!AP12="","",入力!AP12)</f>
        <v>784</v>
      </c>
      <c r="BD27" s="296"/>
      <c r="BE27" s="296"/>
      <c r="BF27" s="298"/>
    </row>
    <row r="28" spans="3:58" ht="12" customHeight="1">
      <c r="C28" s="378" t="s">
        <v>71</v>
      </c>
      <c r="D28" s="379"/>
      <c r="E28" s="379"/>
      <c r="F28" s="379"/>
      <c r="G28" s="380"/>
      <c r="H28" s="381" t="str">
        <f>IF(入力!C15="","",入力!C15&amp;"　"&amp;入力!E15)</f>
        <v>ヤナギ　トシヒロ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95" t="s">
        <v>45</v>
      </c>
      <c r="S28" s="286"/>
      <c r="T28" s="288">
        <f>IF(入力!AT15="","",入力!AT15)</f>
        <v>45</v>
      </c>
      <c r="U28" s="289"/>
      <c r="V28" s="290"/>
      <c r="W28" s="295" t="s">
        <v>46</v>
      </c>
      <c r="X28" s="295"/>
      <c r="Y28" s="295"/>
      <c r="Z28" s="14" t="s">
        <v>72</v>
      </c>
      <c r="AA28" s="15"/>
      <c r="AB28" s="286" t="str">
        <f>IF(入力!R15="","",入力!R15)</f>
        <v>２６３</v>
      </c>
      <c r="AC28" s="286"/>
      <c r="AD28" s="286"/>
      <c r="AE28" s="286"/>
      <c r="AF28" s="16" t="s">
        <v>73</v>
      </c>
      <c r="AG28" s="286" t="str">
        <f>IF(入力!W15="","",入力!W15)</f>
        <v>0044</v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95" t="s">
        <v>47</v>
      </c>
      <c r="AV28" s="286"/>
      <c r="AW28" s="286"/>
      <c r="AX28" s="17" t="s">
        <v>74</v>
      </c>
      <c r="AY28" s="286" t="str">
        <f>IF(入力!AL15="","",入力!AL15)</f>
        <v>090</v>
      </c>
      <c r="AZ28" s="286"/>
      <c r="BA28" s="286"/>
      <c r="BB28" s="286"/>
      <c r="BC28" s="286"/>
      <c r="BD28" s="286"/>
      <c r="BE28" s="286"/>
      <c r="BF28" s="18" t="s">
        <v>75</v>
      </c>
    </row>
    <row r="29" spans="3:58" ht="19.5" customHeight="1" thickBot="1">
      <c r="C29" s="375" t="s">
        <v>49</v>
      </c>
      <c r="D29" s="376"/>
      <c r="E29" s="376"/>
      <c r="F29" s="376"/>
      <c r="G29" s="377"/>
      <c r="H29" s="386" t="str">
        <f>IF(入力!C16="","",入力!C16&amp;"　"&amp;入力!E16)</f>
        <v>柳　利宏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76"/>
      <c r="S29" s="376"/>
      <c r="T29" s="383"/>
      <c r="U29" s="384"/>
      <c r="V29" s="385"/>
      <c r="W29" s="382"/>
      <c r="X29" s="382"/>
      <c r="Y29" s="382"/>
      <c r="Z29" s="399" t="str">
        <f>IF(入力!P16="","",入力!P16)</f>
        <v>千葉市稲毛区小中台町１５１２－６－D－104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76"/>
      <c r="AV29" s="376"/>
      <c r="AW29" s="376"/>
      <c r="AX29" s="402" t="str">
        <f>IF(入力!AK16="","",入力!AK16)</f>
        <v>3900</v>
      </c>
      <c r="AY29" s="376"/>
      <c r="AZ29" s="376"/>
      <c r="BA29" s="376"/>
      <c r="BB29" s="73" t="s">
        <v>76</v>
      </c>
      <c r="BC29" s="376" t="str">
        <f>IF(入力!AP16="","",入力!AP16)</f>
        <v>5847</v>
      </c>
      <c r="BD29" s="376"/>
      <c r="BE29" s="376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トクナガ　シンゴ
徳永　慎吾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6</v>
      </c>
      <c r="R34" s="392"/>
      <c r="S34" s="393"/>
      <c r="T34" s="410" t="str">
        <f>IF(入力!I25="","",入力!I25)</f>
        <v>千葉市立若松小学校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519741661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 t="str">
        <f>IF(入力!P25="","",入力!P25)</f>
        <v>150cm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バク　ジェソ
朴　齋曙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6</v>
      </c>
      <c r="R36" s="392"/>
      <c r="S36" s="393"/>
      <c r="T36" s="410" t="str">
        <f>IF(入力!I27="","",入力!I27)</f>
        <v>千葉市立園生小学校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518882747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 t="str">
        <f>IF(入力!P27="","",入力!P27)</f>
        <v>143cm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ワタナベ　 ツカサ
渡邉　吏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6</v>
      </c>
      <c r="R38" s="392"/>
      <c r="S38" s="393"/>
      <c r="T38" s="410" t="str">
        <f>IF(入力!I29="","",入力!I29)</f>
        <v>習志野市立大久保小学校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519882913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 t="str">
        <f>IF(入力!P29="","",入力!P29)</f>
        <v>152cm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ウスイ　 コウタ
臼井　晃太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6</v>
      </c>
      <c r="R40" s="392"/>
      <c r="S40" s="393"/>
      <c r="T40" s="410" t="str">
        <f>IF(入力!I31="","",入力!I31)</f>
        <v>千葉市立園生小学校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515111222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 t="str">
        <f>IF(入力!P31="","",入力!P31)</f>
        <v>163cm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カトウ　 ショウタ
加藤　翔太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5</v>
      </c>
      <c r="R42" s="392"/>
      <c r="S42" s="393"/>
      <c r="T42" s="410" t="str">
        <f>IF(入力!I33="","",入力!I33)</f>
        <v>千葉市立朝日ヶ丘小学校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518642310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 t="str">
        <f>IF(入力!P33="","",入力!P33)</f>
        <v>140cm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ヤナギ　センショウ
柳　千翔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5</v>
      </c>
      <c r="R44" s="392"/>
      <c r="S44" s="393"/>
      <c r="T44" s="410" t="str">
        <f>IF(入力!I35="","",入力!I35)</f>
        <v>千葉市立西小中台小学校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519462269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 t="str">
        <f>IF(入力!P35="","",入力!P35)</f>
        <v>160cm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ウスダ　 ユウキ
臼田　悠希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5</v>
      </c>
      <c r="R46" s="392"/>
      <c r="S46" s="393"/>
      <c r="T46" s="410" t="str">
        <f>IF(入力!I37="","",入力!I37)</f>
        <v>千葉市立朝日ヶ丘小学校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519581700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 t="str">
        <f>IF(入力!P37="","",入力!P37)</f>
        <v>136cm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チバ　 ハルキ
千葉 　遥稀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5</v>
      </c>
      <c r="R48" s="392"/>
      <c r="S48" s="393"/>
      <c r="T48" s="410" t="str">
        <f>IF(入力!I39="","",入力!I39)</f>
        <v>千葉市立美浜打瀬小学校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520670745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 t="str">
        <f>IF(入力!P39="","",入力!P39)</f>
        <v>135cm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ウエハラ　 ヨシキ
上原　由騎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5</v>
      </c>
      <c r="R50" s="392"/>
      <c r="S50" s="393"/>
      <c r="T50" s="410" t="str">
        <f>IF(入力!I41="","",入力!I41)</f>
        <v>千葉市立千草台小学校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519493485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 t="str">
        <f>IF(入力!P41="","",入力!P41)</f>
        <v>144cm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>ウチカワ　 リュウキ
内川　龍輝</v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>
        <f>IF(入力!G43="","",入力!G43)</f>
        <v>4</v>
      </c>
      <c r="R52" s="392"/>
      <c r="S52" s="393"/>
      <c r="T52" s="410" t="str">
        <f>IF(入力!I43="","",入力!I43)</f>
        <v>千葉市立草野小学校</v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>
        <f>IF(入力!M43="","",入力!M43)</f>
        <v>521220840</v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 t="str">
        <f>IF(入力!P43="","",入力!P43)</f>
        <v>133cm</v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>
        <f>IF(入力!B45="","",入力!B45)</f>
        <v>11</v>
      </c>
      <c r="D54" s="418"/>
      <c r="E54" s="419"/>
      <c r="F54" s="404" t="str">
        <f>IF(入力!C46="","",入力!C45&amp;"　"&amp;入力!E45&amp;"
"&amp;入力!C46&amp;"　"&amp;入力!E46)</f>
        <v>タカハシ　 ジン
髙橋　仁</v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>
        <f>IF(入力!G45="","",入力!G45)</f>
        <v>3</v>
      </c>
      <c r="R54" s="392"/>
      <c r="S54" s="393"/>
      <c r="T54" s="410" t="str">
        <f>IF(入力!I45="","",入力!I45)</f>
        <v>千葉市立花園小学校</v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>
        <f>IF(入力!M45="","",入力!M45)</f>
        <v>519674471</v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 t="str">
        <f>IF(入力!P45="","",入力!P45)</f>
        <v>130cm</v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>
        <f>IF(入力!B47="","",入力!B47)</f>
        <v>12</v>
      </c>
      <c r="D56" s="418"/>
      <c r="E56" s="419"/>
      <c r="F56" s="404" t="str">
        <f>IF(入力!C48="","",入力!C47&amp;"　"&amp;入力!E47&amp;"
"&amp;入力!C48&amp;"　"&amp;入力!E48)</f>
        <v>バク　 ジェユ
朴 　齋惟</v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>
        <f>IF(入力!G47="","",入力!G47)</f>
        <v>2</v>
      </c>
      <c r="R56" s="392"/>
      <c r="S56" s="393"/>
      <c r="T56" s="410" t="str">
        <f>IF(入力!I47="","",入力!I47)</f>
        <v>千葉市立園生小学校</v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>
        <f>IF(入力!M47="","",入力!M47)</f>
        <v>520670752</v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 t="str">
        <f>IF(入力!P47="","",入力!P47)</f>
        <v>121cm</v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15" zoomScaleNormal="100" workbookViewId="0">
      <selection sqref="A1:O1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てっぺん</v>
      </c>
      <c r="D2" s="267"/>
      <c r="E2" s="267"/>
      <c r="F2" s="267"/>
      <c r="G2" s="267"/>
      <c r="H2" s="267"/>
      <c r="I2" s="267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434146625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臼井 　拓也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514689311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黒澤　崇</v>
      </c>
      <c r="D9" s="277"/>
      <c r="E9" s="277"/>
      <c r="F9" s="277"/>
      <c r="G9" s="266">
        <f>IF(入力!G9="","",入力!G9)</f>
        <v>508564719</v>
      </c>
      <c r="H9" s="266"/>
      <c r="I9" s="266"/>
      <c r="J9" s="266" t="str">
        <f>IF(入力!J9="","",入力!J9)</f>
        <v/>
      </c>
      <c r="K9" s="266"/>
      <c r="L9" s="266"/>
      <c r="M9" s="266">
        <f>IF(入力!M9="","",入力!M9)</f>
        <v>330448</v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當麻　万亀子</v>
      </c>
      <c r="D11" s="277"/>
      <c r="E11" s="277"/>
      <c r="F11" s="277"/>
      <c r="G11" s="266">
        <f>IF(入力!G11="","",入力!G11)</f>
        <v>509208947</v>
      </c>
      <c r="H11" s="266"/>
      <c r="I11" s="266"/>
      <c r="J11" s="266">
        <f>IF(入力!J11="","",入力!J11)</f>
        <v>23128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4"/>
      <c r="B14" s="264"/>
      <c r="C14" s="278"/>
      <c r="D14" s="279"/>
      <c r="E14" s="279"/>
      <c r="F14" s="279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4" t="s">
        <v>5</v>
      </c>
      <c r="B15" s="264"/>
      <c r="C15" s="276" t="str">
        <f>IF(入力!C16="","",入力!C16&amp;"　"&amp;入力!E16)</f>
        <v>柳　利宏</v>
      </c>
      <c r="D15" s="277"/>
      <c r="E15" s="277"/>
      <c r="F15" s="274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4"/>
      <c r="B16" s="264"/>
      <c r="C16" s="278"/>
      <c r="D16" s="279"/>
      <c r="E16" s="279"/>
      <c r="F16" s="27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千葉市稲毛区小中台町１５１２－６－D－104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090-3900-5847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徳永　慎吾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千葉市立若松小学校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519741661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朴　齋曙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千葉市立園生小学校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518882747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渡邉　吏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習志野市立大久保小学校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519882913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臼井　晃太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千葉市立園生小学校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515111222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加藤　翔太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千葉市立朝日ヶ丘小学校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518642310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柳　千翔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千葉市立西小中台小学校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519462269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臼田　悠希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千葉市立朝日ヶ丘小学校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519581700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千葉 　遥稀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千葉市立美浜打瀬小学校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520670745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上原　由騎</v>
      </c>
      <c r="D41" s="277"/>
      <c r="E41" s="277"/>
      <c r="F41" s="277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千葉市立千草台小学校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519493485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内川　龍輝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千葉市立草野小学校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521220840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髙橋　仁</v>
      </c>
      <c r="D45" s="277"/>
      <c r="E45" s="277"/>
      <c r="F45" s="277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千葉市立花園小学校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519674471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朴 　齋惟</v>
      </c>
      <c r="D47" s="277"/>
      <c r="E47" s="277"/>
      <c r="F47" s="277"/>
      <c r="G47" s="264">
        <f>IF(入力!G47="","",入力!G47)</f>
        <v>2</v>
      </c>
      <c r="H47" s="264" t="str">
        <f>IF(入力!H47="","",入力!H47)</f>
        <v/>
      </c>
      <c r="I47" s="264" t="str">
        <f>IF(入力!I47="","",入力!I47)</f>
        <v>千葉市立園生小学校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520670752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S14" sqref="S14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てっぺん</v>
      </c>
      <c r="D2" s="267"/>
      <c r="E2" s="267"/>
      <c r="F2" s="267"/>
      <c r="G2" s="267"/>
      <c r="H2" s="267"/>
      <c r="I2" s="267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434146625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臼井 　拓也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514689311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黒澤　崇</v>
      </c>
      <c r="D9" s="277"/>
      <c r="E9" s="277"/>
      <c r="F9" s="277"/>
      <c r="G9" s="266">
        <f>IF(入力!G9="","",入力!G9)</f>
        <v>508564719</v>
      </c>
      <c r="H9" s="266"/>
      <c r="I9" s="266"/>
      <c r="J9" s="266" t="str">
        <f>IF(入力!J9="","",入力!J9)</f>
        <v/>
      </c>
      <c r="K9" s="266"/>
      <c r="L9" s="266"/>
      <c r="M9" s="266">
        <f>IF(入力!M9="","",入力!M9)</f>
        <v>330448</v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當麻　万亀子</v>
      </c>
      <c r="D11" s="277"/>
      <c r="E11" s="277"/>
      <c r="F11" s="277"/>
      <c r="G11" s="266">
        <f>IF(入力!G11="","",入力!G11)</f>
        <v>509208947</v>
      </c>
      <c r="H11" s="266"/>
      <c r="I11" s="266"/>
      <c r="J11" s="266">
        <f>IF(入力!J11="","",入力!J11)</f>
        <v>23128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4"/>
      <c r="B14" s="264"/>
      <c r="C14" s="278"/>
      <c r="D14" s="279"/>
      <c r="E14" s="279"/>
      <c r="F14" s="279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4" t="s">
        <v>5</v>
      </c>
      <c r="B15" s="264"/>
      <c r="C15" s="276" t="str">
        <f>IF(入力!C16="","",入力!C16&amp;"　"&amp;入力!E16)</f>
        <v>柳　利宏</v>
      </c>
      <c r="D15" s="277"/>
      <c r="E15" s="277"/>
      <c r="F15" s="274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4"/>
      <c r="B16" s="264"/>
      <c r="C16" s="278"/>
      <c r="D16" s="279"/>
      <c r="E16" s="279"/>
      <c r="F16" s="27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千葉市稲毛区小中台町１５１２－６－D－104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090-3900-5847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徳永　慎吾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千葉市立若松小学校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519741661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朴　齋曙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千葉市立園生小学校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518882747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渡邉　吏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習志野市立大久保小学校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519882913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臼井　晃太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千葉市立園生小学校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515111222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加藤　翔太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千葉市立朝日ヶ丘小学校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518642310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柳　千翔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千葉市立西小中台小学校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519462269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臼田　悠希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千葉市立朝日ヶ丘小学校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519581700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千葉 　遥稀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千葉市立美浜打瀬小学校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520670745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上原　由騎</v>
      </c>
      <c r="D41" s="277"/>
      <c r="E41" s="277"/>
      <c r="F41" s="277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千葉市立千草台小学校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519493485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内川　龍輝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千葉市立草野小学校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521220840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髙橋　仁</v>
      </c>
      <c r="D45" s="277"/>
      <c r="E45" s="277"/>
      <c r="F45" s="277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千葉市立花園小学校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519674471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朴 　齋惟</v>
      </c>
      <c r="D47" s="277"/>
      <c r="E47" s="277"/>
      <c r="F47" s="277"/>
      <c r="G47" s="264">
        <f>IF(入力!G47="","",入力!G47)</f>
        <v>2</v>
      </c>
      <c r="H47" s="264" t="str">
        <f>IF(入力!H47="","",入力!H47)</f>
        <v/>
      </c>
      <c r="I47" s="264" t="str">
        <f>IF(入力!I47="","",入力!I47)</f>
        <v>千葉市立園生小学校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520670752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男子</v>
      </c>
      <c r="I5" s="29">
        <f>入力!Y25</f>
        <v>14</v>
      </c>
      <c r="J5" s="445" t="str">
        <f>IF(入力!A55="","",入力!A55)</f>
        <v>コロナ禍の中、今まで当たり前だと思っていたことは、決して当たり前なことではなかったと気付くことが出来ました。大会が出来るという喜びを胸に、自分の限界を突破して、チーム一丸となって、てっぺんを目指します！！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てっぺん</v>
      </c>
      <c r="C7" s="33" t="str">
        <f>IF(入力!C2="","",入力!C2)</f>
        <v/>
      </c>
      <c r="D7" s="33" t="str">
        <f>IF(入力!AE3="","",入力!AE3)</f>
        <v/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434146625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 xml:space="preserve">臼井 </v>
      </c>
      <c r="D16" s="33" t="str">
        <f>IF(入力!E8="","",入力!E8)</f>
        <v>拓也</v>
      </c>
      <c r="E16" s="33" t="str">
        <f>IF(入力!C7="","",入力!C7)</f>
        <v xml:space="preserve">ウスイ </v>
      </c>
      <c r="F16" s="33" t="str">
        <f>IF(入力!E7="","",入力!E7)</f>
        <v>タクヤ</v>
      </c>
      <c r="G16" s="33">
        <f>IF(入力!G7="","",入力!G7)</f>
        <v>514689311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36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0054</v>
      </c>
      <c r="T16" s="33" t="str">
        <f>IF(入力!P8="","",入力!P8)</f>
        <v>千葉市稲毛区宮野木町８９４‐１４</v>
      </c>
      <c r="U16" s="33" t="str">
        <f>IF(入力!AL7="","",入力!AL7)</f>
        <v>090</v>
      </c>
      <c r="V16" s="33" t="str">
        <f>IF(入力!AK8="","",入力!AK8)</f>
        <v>2172</v>
      </c>
      <c r="W16" s="33" t="str">
        <f>IF(入力!AP8="","",入力!AP8)</f>
        <v>2528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黒澤</v>
      </c>
      <c r="D17" s="33" t="str">
        <f>IF(入力!E10="","",入力!E10)</f>
        <v>崇</v>
      </c>
      <c r="E17" s="33" t="str">
        <f>IF(入力!C9="","",入力!C9)</f>
        <v>クロサワ</v>
      </c>
      <c r="F17" s="33" t="str">
        <f>IF(入力!E9="","",入力!E9)</f>
        <v xml:space="preserve"> タカシ</v>
      </c>
      <c r="G17" s="33">
        <f>IF(入力!G9="","",入力!G9)</f>
        <v>508564719</v>
      </c>
      <c r="H17" s="33" t="str">
        <f>IF(入力!J9="","",入力!J9)</f>
        <v/>
      </c>
      <c r="I17" s="33">
        <f>IF(入力!M9="","",入力!M9)</f>
        <v>330448</v>
      </c>
      <c r="J17" s="33"/>
      <c r="K17" s="33"/>
      <c r="L17" s="33">
        <f>IF(入力!AT9="","",入力!AT9)</f>
        <v>53</v>
      </c>
      <c r="M17" s="33"/>
      <c r="N17" s="33"/>
      <c r="O17" s="33"/>
      <c r="P17" s="33"/>
      <c r="Q17" s="33"/>
      <c r="R17" s="33" t="str">
        <f>IF(入力!R9="","",入力!R9)</f>
        <v>263</v>
      </c>
      <c r="S17" s="33" t="str">
        <f>IF(入力!W9="","",入力!W9)</f>
        <v>0044</v>
      </c>
      <c r="T17" s="33" t="str">
        <f>IF(入力!P10="","",入力!P10)</f>
        <v>千葉市稲毛区小中台278-3</v>
      </c>
      <c r="U17" s="33" t="str">
        <f>IF(入力!AL9="","",入力!AL9)</f>
        <v>043</v>
      </c>
      <c r="V17" s="33" t="str">
        <f>IF(入力!AK10="","",入力!AK10)</f>
        <v>2852</v>
      </c>
      <c r="W17" s="33" t="str">
        <f>IF(入力!AP10="","",入力!AP10)</f>
        <v>929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當麻</v>
      </c>
      <c r="D20" s="33" t="str">
        <f>IF(入力!E12="","",入力!E12)</f>
        <v>万亀子</v>
      </c>
      <c r="E20" s="33" t="str">
        <f>IF(入力!C11="","",入力!C11)</f>
        <v>トウマ</v>
      </c>
      <c r="F20" s="33" t="str">
        <f>IF(入力!E11="","",入力!E11)</f>
        <v>マキコ</v>
      </c>
      <c r="G20" s="33">
        <f>IF(入力!G11="","",入力!G11)</f>
        <v>509208947</v>
      </c>
      <c r="H20" s="33">
        <f>IF(入力!J11="","",入力!J11)</f>
        <v>23128</v>
      </c>
      <c r="I20" s="33" t="str">
        <f>IF(入力!M11="","",入力!M11)</f>
        <v/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263</v>
      </c>
      <c r="S20" s="33" t="str">
        <f>IF(入力!W11="","",入力!W11)</f>
        <v>００４４</v>
      </c>
      <c r="T20" s="33" t="str">
        <f>IF(入力!P12="","",入力!P12)</f>
        <v>千葉市稲毛区小中台町655-29</v>
      </c>
      <c r="U20" s="33" t="str">
        <f>IF(入力!AL11="","",入力!AL11)</f>
        <v>043-2077784</v>
      </c>
      <c r="V20" s="33" t="str">
        <f>IF(入力!AK12="","",入力!AK12)</f>
        <v>2077</v>
      </c>
      <c r="W20" s="33" t="str">
        <f>IF(入力!AP12="","",入力!AP12)</f>
        <v>784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柳</v>
      </c>
      <c r="D22" s="33" t="str">
        <f>IF(入力!E16="","",入力!E16)</f>
        <v>利宏</v>
      </c>
      <c r="E22" s="33" t="str">
        <f>IF(入力!C15="","",入力!C15)</f>
        <v>ヤナギ</v>
      </c>
      <c r="F22" s="33" t="str">
        <f>IF(入力!E15="","",入力!E15)</f>
        <v>トシヒロ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２６３</v>
      </c>
      <c r="S22" s="33" t="str">
        <f>IF(入力!W15="","",入力!W15)</f>
        <v>0044</v>
      </c>
      <c r="T22" s="33" t="str">
        <f>IF(入力!P16="","",入力!P16)</f>
        <v>千葉市稲毛区小中台町１５１２－６－D－104</v>
      </c>
      <c r="U22" s="33" t="str">
        <f>IF(入力!AL15="","",入力!AL15)</f>
        <v>090</v>
      </c>
      <c r="V22" s="33" t="str">
        <f>IF(入力!AK16="","",入力!AK16)</f>
        <v>3900</v>
      </c>
      <c r="W22" s="33" t="str">
        <f>IF(入力!AP16="","",入力!AP16)</f>
        <v>5847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徳永</v>
      </c>
      <c r="D24" s="75" t="str">
        <f>VLOOKUP($B$51,$A$53:$F$352,4)</f>
        <v>慎吾</v>
      </c>
      <c r="E24" s="75" t="str">
        <f>VLOOKUP($B$51,$A$53:$F$352,5)</f>
        <v>トクナガ</v>
      </c>
      <c r="F24" s="75" t="str">
        <f>VLOOKUP($B$51,$A$53:$F$352,6)</f>
        <v>シンゴ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徳永</v>
      </c>
      <c r="D53" s="33" t="str">
        <f>IF(入力!E26="","",入力!E26)</f>
        <v>慎吾</v>
      </c>
      <c r="E53" s="33" t="str">
        <f>IF(入力!C25="","",入力!C25)</f>
        <v>トクナガ</v>
      </c>
      <c r="F53" s="33" t="str">
        <f>IF(入力!E25="","",入力!E25)</f>
        <v>シンゴ</v>
      </c>
      <c r="G53" s="33">
        <f>IF(入力!M25="","",入力!M25)</f>
        <v>519741661</v>
      </c>
      <c r="H53" s="33" t="str">
        <f>IF(入力!I25="","",入力!I25)</f>
        <v>千葉市立若松小学校</v>
      </c>
      <c r="I53" s="33">
        <f>IF(入力!G25="","",入力!G25)</f>
        <v>6</v>
      </c>
      <c r="J53" s="33" t="str">
        <f>IF(入力!P25="","",入力!P25)</f>
        <v>150cm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朴</v>
      </c>
      <c r="D54" s="33" t="str">
        <f>IF(入力!E28="","",入力!E28)</f>
        <v>齋曙</v>
      </c>
      <c r="E54" s="33" t="str">
        <f>IF(入力!C27="","",入力!C27)</f>
        <v>バク</v>
      </c>
      <c r="F54" s="33" t="str">
        <f>IF(入力!E27="","",入力!E27)</f>
        <v>ジェソ</v>
      </c>
      <c r="G54" s="33">
        <f>IF(入力!M27="","",入力!M27)</f>
        <v>518882747</v>
      </c>
      <c r="H54" s="33" t="str">
        <f>IF(入力!I27="","",入力!I27)</f>
        <v>千葉市立園生小学校</v>
      </c>
      <c r="I54" s="33">
        <f>IF(入力!G27="","",入力!G27)</f>
        <v>6</v>
      </c>
      <c r="J54" s="33" t="str">
        <f>IF(入力!P27="","",入力!P27)</f>
        <v>143cm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渡邉</v>
      </c>
      <c r="D55" s="33" t="str">
        <f>IF(入力!E30="","",入力!E30)</f>
        <v>吏</v>
      </c>
      <c r="E55" s="33" t="str">
        <f>IF(入力!C29="","",入力!C29)</f>
        <v>ワタナベ</v>
      </c>
      <c r="F55" s="33" t="str">
        <f>IF(入力!E29="","",入力!E29)</f>
        <v xml:space="preserve"> ツカサ</v>
      </c>
      <c r="G55" s="33">
        <f>IF(入力!M29="","",入力!M29)</f>
        <v>519882913</v>
      </c>
      <c r="H55" s="33" t="str">
        <f>IF(入力!I29="","",入力!I29)</f>
        <v>習志野市立大久保小学校</v>
      </c>
      <c r="I55" s="33">
        <f>IF(入力!G29="","",入力!G29)</f>
        <v>6</v>
      </c>
      <c r="J55" s="33" t="str">
        <f>IF(入力!P29="","",入力!P29)</f>
        <v>152cm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臼井</v>
      </c>
      <c r="D56" s="33" t="str">
        <f>IF(入力!E32="","",入力!E32)</f>
        <v>晃太</v>
      </c>
      <c r="E56" s="33" t="str">
        <f>IF(入力!C31="","",入力!C31)</f>
        <v>ウスイ</v>
      </c>
      <c r="F56" s="33" t="str">
        <f>IF(入力!E31="","",入力!E31)</f>
        <v xml:space="preserve"> コウタ</v>
      </c>
      <c r="G56" s="33">
        <f>IF(入力!M31="","",入力!M31)</f>
        <v>515111222</v>
      </c>
      <c r="H56" s="33" t="str">
        <f>IF(入力!I31="","",入力!I31)</f>
        <v>千葉市立園生小学校</v>
      </c>
      <c r="I56" s="33">
        <f>IF(入力!G31="","",入力!G31)</f>
        <v>6</v>
      </c>
      <c r="J56" s="33" t="str">
        <f>IF(入力!P31="","",入力!P31)</f>
        <v>163cm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加藤</v>
      </c>
      <c r="D57" s="33" t="str">
        <f>IF(入力!E34="","",入力!E34)</f>
        <v>翔太</v>
      </c>
      <c r="E57" s="33" t="str">
        <f>IF(入力!C33="","",入力!C33)</f>
        <v>カトウ</v>
      </c>
      <c r="F57" s="33" t="str">
        <f>IF(入力!E33="","",入力!E33)</f>
        <v xml:space="preserve"> ショウタ</v>
      </c>
      <c r="G57" s="33">
        <f>IF(入力!M33="","",入力!M33)</f>
        <v>518642310</v>
      </c>
      <c r="H57" s="33" t="str">
        <f>IF(入力!I33="","",入力!I33)</f>
        <v>千葉市立朝日ヶ丘小学校</v>
      </c>
      <c r="I57" s="33">
        <f>IF(入力!G33="","",入力!G33)</f>
        <v>5</v>
      </c>
      <c r="J57" s="33" t="str">
        <f>IF(入力!P33="","",入力!P33)</f>
        <v>140cm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柳</v>
      </c>
      <c r="D58" s="33" t="str">
        <f>IF(入力!E36="","",入力!E36)</f>
        <v>千翔</v>
      </c>
      <c r="E58" s="33" t="str">
        <f>IF(入力!C35="","",入力!C35)</f>
        <v>ヤナギ</v>
      </c>
      <c r="F58" s="33" t="str">
        <f>IF(入力!E35="","",入力!E35)</f>
        <v>センショウ</v>
      </c>
      <c r="G58" s="33">
        <f>IF(入力!M35="","",入力!M35)</f>
        <v>519462269</v>
      </c>
      <c r="H58" s="33" t="str">
        <f>IF(入力!I35="","",入力!I35)</f>
        <v>千葉市立西小中台小学校</v>
      </c>
      <c r="I58" s="33">
        <f>IF(入力!G35="","",入力!G35)</f>
        <v>5</v>
      </c>
      <c r="J58" s="33" t="str">
        <f>IF(入力!P35="","",入力!P35)</f>
        <v>160cm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臼田</v>
      </c>
      <c r="D59" s="33" t="str">
        <f>IF(入力!E38="","",入力!E38)</f>
        <v>悠希</v>
      </c>
      <c r="E59" s="33" t="str">
        <f>IF(入力!C37="","",入力!C37)</f>
        <v>ウスダ</v>
      </c>
      <c r="F59" s="33" t="str">
        <f>IF(入力!E37="","",入力!E37)</f>
        <v xml:space="preserve"> ユウキ</v>
      </c>
      <c r="G59" s="33">
        <f>IF(入力!M37="","",入力!M37)</f>
        <v>519581700</v>
      </c>
      <c r="H59" s="33" t="str">
        <f>IF(入力!I37="","",入力!I37)</f>
        <v>千葉市立朝日ヶ丘小学校</v>
      </c>
      <c r="I59" s="33">
        <f>IF(入力!G37="","",入力!G37)</f>
        <v>5</v>
      </c>
      <c r="J59" s="33" t="str">
        <f>IF(入力!P37="","",入力!P37)</f>
        <v>136cm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 xml:space="preserve">千葉 </v>
      </c>
      <c r="D60" s="33" t="str">
        <f>IF(入力!E40="","",入力!E40)</f>
        <v>遥稀</v>
      </c>
      <c r="E60" s="33" t="str">
        <f>IF(入力!C39="","",入力!C39)</f>
        <v>チバ</v>
      </c>
      <c r="F60" s="33" t="str">
        <f>IF(入力!E39="","",入力!E39)</f>
        <v xml:space="preserve"> ハルキ</v>
      </c>
      <c r="G60" s="33">
        <f>IF(入力!M39="","",入力!M39)</f>
        <v>520670745</v>
      </c>
      <c r="H60" s="33" t="str">
        <f>IF(入力!I39="","",入力!I39)</f>
        <v>千葉市立美浜打瀬小学校</v>
      </c>
      <c r="I60" s="33">
        <f>IF(入力!G39="","",入力!G39)</f>
        <v>5</v>
      </c>
      <c r="J60" s="33" t="str">
        <f>IF(入力!P39="","",入力!P39)</f>
        <v>135cm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上原</v>
      </c>
      <c r="D61" s="33" t="str">
        <f>IF(入力!E42="","",入力!E42)</f>
        <v>由騎</v>
      </c>
      <c r="E61" s="33" t="str">
        <f>IF(入力!C41="","",入力!C41)</f>
        <v>ウエハラ</v>
      </c>
      <c r="F61" s="33" t="str">
        <f>IF(入力!E41="","",入力!E41)</f>
        <v xml:space="preserve"> ヨシキ</v>
      </c>
      <c r="G61" s="33">
        <f>IF(入力!M41="","",入力!M41)</f>
        <v>519493485</v>
      </c>
      <c r="H61" s="33" t="str">
        <f>IF(入力!I41="","",入力!I41)</f>
        <v>千葉市立千草台小学校</v>
      </c>
      <c r="I61" s="33">
        <f>IF(入力!G41="","",入力!G41)</f>
        <v>5</v>
      </c>
      <c r="J61" s="33" t="str">
        <f>IF(入力!P41="","",入力!P41)</f>
        <v>144cm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内川</v>
      </c>
      <c r="D62" s="33" t="str">
        <f>IF(入力!E44="","",入力!E44)</f>
        <v>龍輝</v>
      </c>
      <c r="E62" s="33" t="str">
        <f>IF(入力!C43="","",入力!C43)</f>
        <v>ウチカワ</v>
      </c>
      <c r="F62" s="33" t="str">
        <f>IF(入力!E43="","",入力!E43)</f>
        <v xml:space="preserve"> リュウキ</v>
      </c>
      <c r="G62" s="33">
        <f>IF(入力!M43="","",入力!M43)</f>
        <v>521220840</v>
      </c>
      <c r="H62" s="33" t="str">
        <f>IF(入力!I43="","",入力!I43)</f>
        <v>千葉市立草野小学校</v>
      </c>
      <c r="I62" s="33">
        <f>IF(入力!G43="","",入力!G43)</f>
        <v>4</v>
      </c>
      <c r="J62" s="33" t="str">
        <f>IF(入力!P43="","",入力!P43)</f>
        <v>133cm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髙橋</v>
      </c>
      <c r="D63" s="33" t="str">
        <f>IF(入力!E46="","",入力!E46)</f>
        <v>仁</v>
      </c>
      <c r="E63" s="33" t="str">
        <f>IF(入力!C45="","",入力!C45)</f>
        <v>タカハシ</v>
      </c>
      <c r="F63" s="33" t="str">
        <f>IF(入力!E45="","",入力!E45)</f>
        <v xml:space="preserve"> ジン</v>
      </c>
      <c r="G63" s="33">
        <f>IF(入力!M45="","",入力!M45)</f>
        <v>519674471</v>
      </c>
      <c r="H63" s="33" t="str">
        <f>IF(入力!I45="","",入力!I45)</f>
        <v>千葉市立花園小学校</v>
      </c>
      <c r="I63" s="33">
        <f>IF(入力!G45="","",入力!G45)</f>
        <v>3</v>
      </c>
      <c r="J63" s="33" t="str">
        <f>IF(入力!P45="","",入力!P45)</f>
        <v>130cm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 xml:space="preserve">朴 </v>
      </c>
      <c r="D64" s="33" t="str">
        <f>IF(入力!E48="","",入力!E48)</f>
        <v>齋惟</v>
      </c>
      <c r="E64" s="33" t="str">
        <f>IF(入力!C47="","",入力!C47)</f>
        <v>バク</v>
      </c>
      <c r="F64" s="33" t="str">
        <f>IF(入力!E47="","",入力!E47)</f>
        <v xml:space="preserve"> ジェユ</v>
      </c>
      <c r="G64" s="33">
        <f>IF(入力!M47="","",入力!M47)</f>
        <v>520670752</v>
      </c>
      <c r="H64" s="33" t="str">
        <f>IF(入力!I47="","",入力!I47)</f>
        <v>千葉市立園生小学校</v>
      </c>
      <c r="I64" s="33">
        <f>IF(入力!G47="","",入力!G47)</f>
        <v>2</v>
      </c>
      <c r="J64" s="33" t="str">
        <f>IF(入力!P47="","",入力!P47)</f>
        <v>121cm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吴笛</cp:lastModifiedBy>
  <cp:lastPrinted>2016-05-09T15:17:35Z</cp:lastPrinted>
  <dcterms:created xsi:type="dcterms:W3CDTF">2014-04-05T09:56:00Z</dcterms:created>
  <dcterms:modified xsi:type="dcterms:W3CDTF">2021-05-22T22:46:33Z</dcterms:modified>
</cp:coreProperties>
</file>