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ano\Desktop\teppen\申し込み／新年度\170129新人県大会申し込み\"/>
    </mc:Choice>
  </mc:AlternateContent>
  <workbookProtection lockStructure="1"/>
  <bookViews>
    <workbookView xWindow="0" yWindow="0" windowWidth="19200" windowHeight="669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<sst xmlns="http://schemas.openxmlformats.org/spreadsheetml/2006/main" count="412" uniqueCount="279">
  <si>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</si>
  <si>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</si>
  <si>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</si>
  <si>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</si>
  <si>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</si>
  <si>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</si>
  <si>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</si>
  <si>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</si>
  <si>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</si>
  <si>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</si>
  <si>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</si>
  <si>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</si>
  <si>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</si>
  <si>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</si>
  <si>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</si>
  <si>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</si>
  <si>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</si>
  <si>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</si>
  <si>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</si>
  <si>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</si>
  <si>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</si>
  <si>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</si>
  <si>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</si>
  <si>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</si>
  <si>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</si>
  <si>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</si>
  <si>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</si>
  <si>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</si>
  <si>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</si>
  <si>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</si>
  <si>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</si>
  <si>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</si>
  <si>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</si>
  <si>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</si>
  <si>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</si>
  <si>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</si>
  <si>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</si>
  <si>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</si>
  <si>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</si>
  <si>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</si>
  <si>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</si>
  <si>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</si>
  <si>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</si>
  <si>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</si>
  <si>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</si>
  <si>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</si>
  <si>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</si>
  <si>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</si>
  <si>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</si>
  <si>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</si>
  <si>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</si>
  <si>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</si>
  <si>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</si>
  <si>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</si>
  <si>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</si>
  <si>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</si>
  <si>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</si>
  <si>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</si>
  <si>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</si>
  <si>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</si>
  <si>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</si>
  <si>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</si>
  <si>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</si>
  <si>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</si>
  <si>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</si>
  <si>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</si>
  <si>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</si>
  <si>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</si>
  <si>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</si>
  <si>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</si>
  <si>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</si>
  <si>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</si>
  <si>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</si>
  <si>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</si>
  <si>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</si>
  <si>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</si>
  <si>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</si>
  <si>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</si>
  <si>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</si>
  <si>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</si>
  <si>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</si>
  <si>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</si>
  <si>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</si>
  <si>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</si>
  <si>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</si>
  <si>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</si>
  <si>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</si>
  <si>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</si>
  <si>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</si>
  <si>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</si>
  <si>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</si>
  <si>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</si>
  <si>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</si>
  <si>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</si>
  <si>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</si>
  <si>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</si>
  <si>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</si>
  <si>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</si>
  <si>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</si>
  <si>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</si>
  <si>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</si>
  <si>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</si>
  <si>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</si>
  <si>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</si>
  <si>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</si>
  <si>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</si>
  <si>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</si>
  <si>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</si>
  <si>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</si>
  <si>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</si>
  <si>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</si>
  <si>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</si>
  <si>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</si>
  <si>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</si>
  <si>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</si>
  <si>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</si>
  <si>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</si>
  <si>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</si>
  <si>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</si>
  <si>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</si>
  <si>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</si>
  <si>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</si>
  <si>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</si>
  <si>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</si>
  <si>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</si>
  <si>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</si>
  <si>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</si>
  <si>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</si>
  <si>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</si>
  <si>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</si>
  <si>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</si>
  <si>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</si>
  <si>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</si>
  <si>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</si>
  <si>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</si>
  <si>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</si>
  <si>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</si>
  <si>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</si>
  <si>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</si>
  <si>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</si>
  <si>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</si>
  <si>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</si>
  <si>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</si>
  <si>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</si>
  <si>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</si>
  <si>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</si>
  <si>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</si>
  <si>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</si>
  <si>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</si>
  <si>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</si>
  <si>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</si>
  <si>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</si>
  <si>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</si>
  <si>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</si>
  <si>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</si>
  <si>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</si>
  <si>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</si>
  <si>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</si>
  <si>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</si>
  <si>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</si>
  <si>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</si>
  <si>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</si>
  <si>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</si>
  <si>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</si>
  <si>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</si>
  <si>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</si>
  <si>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</si>
  <si>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</si>
  <si>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</si>
  <si>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</si>
  <si>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</si>
  <si>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</si>
  <si>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</si>
  <si>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</si>
  <si>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</si>
  <si>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</si>
  <si>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</si>
  <si>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</si>
  <si>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</si>
  <si>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</si>
  <si>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</si>
  <si>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</si>
  <si>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</si>
  <si>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</si>
  <si>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</si>
  <si>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</si>
  <si>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</si>
  <si>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</si>
  <si>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</si>
  <si>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</si>
  <si>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</si>
  <si>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</si>
  <si>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</si>
  <si>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</si>
  <si>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</si>
  <si>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</si>
  <si>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</si>
  <si>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</si>
  <si>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</si>
  <si>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</si>
  <si>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</si>
  <si>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</si>
  <si>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</t>
    <rPh sb="0" eb="3">
      <t>チバシ</t>
    </rPh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</si>
  <si>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</si>
  <si>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</si>
  <si>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クロサワ</t>
    <phoneticPr fontId="2"/>
  </si>
  <si>
    <t>タカシ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</si>
  <si>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</si>
  <si>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</si>
  <si>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ウスイ</t>
    <phoneticPr fontId="2"/>
  </si>
  <si>
    <t>タクヤ</t>
    <phoneticPr fontId="2"/>
  </si>
  <si>
    <t>當麻</t>
    <rPh sb="0" eb="2">
      <t>タイマ</t>
    </rPh>
    <phoneticPr fontId="2"/>
  </si>
  <si>
    <t>万亀子</t>
    <rPh sb="0" eb="1">
      <t>マン</t>
    </rPh>
    <rPh sb="1" eb="2">
      <t>カメ</t>
    </rPh>
    <rPh sb="2" eb="3">
      <t>コ</t>
    </rPh>
    <phoneticPr fontId="2"/>
  </si>
  <si>
    <t>トウマ</t>
    <phoneticPr fontId="2"/>
  </si>
  <si>
    <t>マキコ</t>
    <phoneticPr fontId="2"/>
  </si>
  <si>
    <t>加藤</t>
    <rPh sb="0" eb="2">
      <t>カトウ</t>
    </rPh>
    <phoneticPr fontId="2"/>
  </si>
  <si>
    <t>晶子</t>
    <rPh sb="0" eb="2">
      <t>アキコ</t>
    </rPh>
    <phoneticPr fontId="2"/>
  </si>
  <si>
    <t>カトウ</t>
    <phoneticPr fontId="2"/>
  </si>
  <si>
    <t>アキコ</t>
    <phoneticPr fontId="2"/>
  </si>
  <si>
    <t>平野</t>
    <rPh sb="0" eb="2">
      <t>ヒラノ</t>
    </rPh>
    <phoneticPr fontId="2"/>
  </si>
  <si>
    <t>雅悠</t>
    <rPh sb="0" eb="1">
      <t>マサシ</t>
    </rPh>
    <rPh sb="1" eb="2">
      <t>ユウ</t>
    </rPh>
    <phoneticPr fontId="2"/>
  </si>
  <si>
    <t>ヒラノ</t>
    <phoneticPr fontId="2"/>
  </si>
  <si>
    <t>マサユキ</t>
    <phoneticPr fontId="2"/>
  </si>
  <si>
    <t>２６３</t>
    <phoneticPr fontId="2"/>
  </si>
  <si>
    <t>００５１</t>
    <phoneticPr fontId="2"/>
  </si>
  <si>
    <t>千葉市稲毛区園生町1223-13</t>
    <rPh sb="0" eb="3">
      <t>チバシ</t>
    </rPh>
    <rPh sb="3" eb="6">
      <t>イナゲク</t>
    </rPh>
    <rPh sb="6" eb="7">
      <t>エン</t>
    </rPh>
    <rPh sb="7" eb="8">
      <t>イ</t>
    </rPh>
    <rPh sb="8" eb="9">
      <t>マチ</t>
    </rPh>
    <phoneticPr fontId="2"/>
  </si>
  <si>
    <t>090</t>
    <phoneticPr fontId="2"/>
  </si>
  <si>
    <t>7428</t>
    <phoneticPr fontId="2"/>
  </si>
  <si>
    <t>1819</t>
    <phoneticPr fontId="2"/>
  </si>
  <si>
    <t>①</t>
    <phoneticPr fontId="2"/>
  </si>
  <si>
    <t>暖人</t>
    <rPh sb="0" eb="1">
      <t>アタタ</t>
    </rPh>
    <rPh sb="1" eb="2">
      <t>ヒト</t>
    </rPh>
    <phoneticPr fontId="2"/>
  </si>
  <si>
    <t>ハルト</t>
    <phoneticPr fontId="2"/>
  </si>
  <si>
    <t>千葉市立柏台小学校</t>
    <rPh sb="0" eb="4">
      <t>チバシリツ</t>
    </rPh>
    <rPh sb="4" eb="6">
      <t>カシワダイ</t>
    </rPh>
    <rPh sb="6" eb="9">
      <t>ショウガッコウ</t>
    </rPh>
    <phoneticPr fontId="2"/>
  </si>
  <si>
    <t>松﨑</t>
    <rPh sb="0" eb="2">
      <t>マツザキ</t>
    </rPh>
    <phoneticPr fontId="2"/>
  </si>
  <si>
    <t>祐磨</t>
    <rPh sb="0" eb="1">
      <t>ユウ</t>
    </rPh>
    <rPh sb="1" eb="2">
      <t>マ</t>
    </rPh>
    <phoneticPr fontId="2"/>
  </si>
  <si>
    <t>マツザキ</t>
    <phoneticPr fontId="2"/>
  </si>
  <si>
    <t>ユウマ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</si>
  <si>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</si>
  <si>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悠広</t>
    <rPh sb="0" eb="1">
      <t>ユウ</t>
    </rPh>
    <rPh sb="1" eb="2">
      <t>ヒロシ</t>
    </rPh>
    <phoneticPr fontId="2"/>
  </si>
  <si>
    <t>ユウダイ</t>
    <phoneticPr fontId="2"/>
  </si>
  <si>
    <t>千葉市立園生小学校</t>
    <rPh sb="0" eb="4">
      <t>チバシリツ</t>
    </rPh>
    <rPh sb="4" eb="5">
      <t>エン</t>
    </rPh>
    <rPh sb="5" eb="6">
      <t>イ</t>
    </rPh>
    <rPh sb="6" eb="9">
      <t>ショウガッコウ</t>
    </rPh>
    <phoneticPr fontId="2"/>
  </si>
  <si>
    <t>須藤</t>
    <rPh sb="0" eb="2">
      <t>スドウ</t>
    </rPh>
    <phoneticPr fontId="2"/>
  </si>
  <si>
    <t>侑斗</t>
    <rPh sb="0" eb="2">
      <t>ユウト</t>
    </rPh>
    <phoneticPr fontId="2"/>
  </si>
  <si>
    <t>スドウ</t>
    <phoneticPr fontId="2"/>
  </si>
  <si>
    <t>ユウト</t>
    <phoneticPr fontId="2"/>
  </si>
  <si>
    <t>安藤</t>
    <rPh sb="0" eb="2">
      <t>アンドウ</t>
    </rPh>
    <phoneticPr fontId="2"/>
  </si>
  <si>
    <t>和羽</t>
    <rPh sb="0" eb="1">
      <t>カズ</t>
    </rPh>
    <rPh sb="1" eb="2">
      <t>ハネ</t>
    </rPh>
    <phoneticPr fontId="2"/>
  </si>
  <si>
    <t>アンドウ</t>
    <phoneticPr fontId="2"/>
  </si>
  <si>
    <t>カズハ</t>
    <phoneticPr fontId="2"/>
  </si>
  <si>
    <t>谷</t>
    <rPh sb="0" eb="1">
      <t>タニ</t>
    </rPh>
    <phoneticPr fontId="2"/>
  </si>
  <si>
    <t>俊造</t>
    <rPh sb="0" eb="1">
      <t>シュン</t>
    </rPh>
    <rPh sb="1" eb="2">
      <t>ヅクリ</t>
    </rPh>
    <phoneticPr fontId="2"/>
  </si>
  <si>
    <t>タニ</t>
    <phoneticPr fontId="2"/>
  </si>
  <si>
    <t>シュンゾウ</t>
    <phoneticPr fontId="2"/>
  </si>
  <si>
    <t>千葉市立朝日ケ丘小学校</t>
    <phoneticPr fontId="2"/>
  </si>
  <si>
    <t>大地</t>
    <rPh sb="0" eb="2">
      <t>ダイチ</t>
    </rPh>
    <phoneticPr fontId="2"/>
  </si>
  <si>
    <t>ウスイ</t>
    <phoneticPr fontId="2"/>
  </si>
  <si>
    <t>ダイチ</t>
    <phoneticPr fontId="2"/>
  </si>
  <si>
    <t>小田</t>
    <rPh sb="0" eb="2">
      <t>オダ</t>
    </rPh>
    <phoneticPr fontId="2"/>
  </si>
  <si>
    <t>遥瞬</t>
    <rPh sb="0" eb="1">
      <t>ハル</t>
    </rPh>
    <rPh sb="1" eb="2">
      <t>シュン</t>
    </rPh>
    <phoneticPr fontId="2"/>
  </si>
  <si>
    <t>兒玉</t>
    <rPh sb="0" eb="2">
      <t>コダマ</t>
    </rPh>
    <phoneticPr fontId="2"/>
  </si>
  <si>
    <t>幸大</t>
    <rPh sb="0" eb="1">
      <t>シアワ</t>
    </rPh>
    <rPh sb="1" eb="2">
      <t>オオ</t>
    </rPh>
    <phoneticPr fontId="2"/>
  </si>
  <si>
    <t>尾形</t>
    <rPh sb="0" eb="2">
      <t>オガタ</t>
    </rPh>
    <phoneticPr fontId="2"/>
  </si>
  <si>
    <t>音和</t>
    <rPh sb="0" eb="1">
      <t>オト</t>
    </rPh>
    <rPh sb="1" eb="2">
      <t>ワ</t>
    </rPh>
    <phoneticPr fontId="2"/>
  </si>
  <si>
    <t>瀬戸</t>
    <rPh sb="0" eb="2">
      <t>セト</t>
    </rPh>
    <phoneticPr fontId="2"/>
  </si>
  <si>
    <t>飛夢</t>
    <rPh sb="0" eb="1">
      <t>ト</t>
    </rPh>
    <rPh sb="1" eb="2">
      <t>ユメ</t>
    </rPh>
    <phoneticPr fontId="2"/>
  </si>
  <si>
    <t>冨田</t>
    <rPh sb="0" eb="2">
      <t>トミタ</t>
    </rPh>
    <phoneticPr fontId="2"/>
  </si>
  <si>
    <t>涼介</t>
    <rPh sb="0" eb="2">
      <t>リョウスケ</t>
    </rPh>
    <phoneticPr fontId="2"/>
  </si>
  <si>
    <t>オダ</t>
    <phoneticPr fontId="2"/>
  </si>
  <si>
    <t>ハルキ</t>
    <phoneticPr fontId="2"/>
  </si>
  <si>
    <t>コダマ</t>
    <phoneticPr fontId="2"/>
  </si>
  <si>
    <t>コウタ</t>
    <phoneticPr fontId="2"/>
  </si>
  <si>
    <t>オガタ</t>
    <phoneticPr fontId="2"/>
  </si>
  <si>
    <t>トワ</t>
    <phoneticPr fontId="2"/>
  </si>
  <si>
    <t>セト</t>
    <phoneticPr fontId="2"/>
  </si>
  <si>
    <t>トム</t>
    <phoneticPr fontId="2"/>
  </si>
  <si>
    <t>トミタ</t>
    <phoneticPr fontId="2"/>
  </si>
  <si>
    <t>リョウスケ</t>
    <phoneticPr fontId="2"/>
  </si>
  <si>
    <t>千葉市立美浜打瀬小学校</t>
    <phoneticPr fontId="2"/>
  </si>
  <si>
    <t>新チームになって初めての県大会。期待も不安もたくさんありますが、チームワークを武器に１つでも多く勝ち進んで行けるよう精一杯頑張ります！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</si>
</sst>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2" zoomScaleNormal="100" workbookViewId="0">
      <selection activeCell="P39" sqref="P39:T4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201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158</v>
      </c>
      <c r="K3" s="84"/>
      <c r="L3" s="84"/>
      <c r="M3" s="84"/>
      <c r="N3" s="84"/>
      <c r="O3" s="85"/>
      <c r="P3" s="206" t="s">
        <v>202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80" t="s">
        <v>180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434146625</v>
      </c>
      <c r="K5" s="145"/>
      <c r="L5" s="145"/>
      <c r="M5" s="145"/>
      <c r="N5" s="145"/>
      <c r="O5" s="145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1" t="s">
        <v>205</v>
      </c>
      <c r="D7" s="132"/>
      <c r="E7" s="110" t="s">
        <v>206</v>
      </c>
      <c r="F7" s="111"/>
      <c r="G7" s="92">
        <v>508564719</v>
      </c>
      <c r="H7" s="92"/>
      <c r="I7" s="92"/>
      <c r="J7" s="92"/>
      <c r="K7" s="92"/>
      <c r="L7" s="92"/>
      <c r="M7" s="92">
        <v>330448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/>
      <c r="AM7" s="146"/>
      <c r="AN7" s="146"/>
      <c r="AO7" s="146"/>
      <c r="AP7" s="146"/>
      <c r="AQ7" s="146"/>
      <c r="AR7" s="146"/>
      <c r="AS7" s="59" t="s">
        <v>75</v>
      </c>
      <c r="AT7" s="255"/>
    </row>
    <row r="8" spans="1:51" ht="18" customHeight="1">
      <c r="A8" s="99"/>
      <c r="B8" s="100"/>
      <c r="C8" s="134" t="s">
        <v>203</v>
      </c>
      <c r="D8" s="135"/>
      <c r="E8" s="136" t="s">
        <v>204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/>
      <c r="AL8" s="150"/>
      <c r="AM8" s="150"/>
      <c r="AN8" s="150"/>
      <c r="AO8" s="60" t="s">
        <v>76</v>
      </c>
      <c r="AP8" s="150"/>
      <c r="AQ8" s="150"/>
      <c r="AR8" s="150"/>
      <c r="AS8" s="151"/>
      <c r="AT8" s="255"/>
    </row>
    <row r="9" spans="1:51" ht="14.45" customHeight="1">
      <c r="A9" s="99" t="s">
        <v>150</v>
      </c>
      <c r="B9" s="100"/>
      <c r="C9" s="131" t="s">
        <v>209</v>
      </c>
      <c r="D9" s="132"/>
      <c r="E9" s="110" t="s">
        <v>210</v>
      </c>
      <c r="F9" s="111"/>
      <c r="G9" s="92">
        <v>514689311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/>
      <c r="AM9" s="146"/>
      <c r="AN9" s="146"/>
      <c r="AO9" s="146"/>
      <c r="AP9" s="146"/>
      <c r="AQ9" s="146"/>
      <c r="AR9" s="146"/>
      <c r="AS9" s="59" t="s">
        <v>194</v>
      </c>
      <c r="AT9" s="256"/>
    </row>
    <row r="10" spans="1:51" ht="18" customHeight="1">
      <c r="A10" s="99"/>
      <c r="B10" s="100"/>
      <c r="C10" s="134" t="s">
        <v>207</v>
      </c>
      <c r="D10" s="135"/>
      <c r="E10" s="136" t="s">
        <v>208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3"/>
      <c r="AK10" s="149"/>
      <c r="AL10" s="150"/>
      <c r="AM10" s="150"/>
      <c r="AN10" s="150"/>
      <c r="AO10" s="60" t="s">
        <v>195</v>
      </c>
      <c r="AP10" s="150"/>
      <c r="AQ10" s="150"/>
      <c r="AR10" s="150"/>
      <c r="AS10" s="151"/>
      <c r="AT10" s="256"/>
    </row>
    <row r="11" spans="1:51" ht="14.45" customHeight="1">
      <c r="A11" s="99" t="s">
        <v>151</v>
      </c>
      <c r="B11" s="100"/>
      <c r="C11" s="131" t="s">
        <v>213</v>
      </c>
      <c r="D11" s="132"/>
      <c r="E11" s="110" t="s">
        <v>214</v>
      </c>
      <c r="F11" s="111"/>
      <c r="G11" s="92">
        <v>509208947</v>
      </c>
      <c r="H11" s="92"/>
      <c r="I11" s="92"/>
      <c r="J11" s="92">
        <v>23128</v>
      </c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56"/>
    </row>
    <row r="12" spans="1:51" ht="18" customHeight="1">
      <c r="A12" s="99"/>
      <c r="B12" s="100"/>
      <c r="C12" s="134" t="s">
        <v>211</v>
      </c>
      <c r="D12" s="135"/>
      <c r="E12" s="136" t="s">
        <v>212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3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56"/>
    </row>
    <row r="13" spans="1:51" ht="15" customHeight="1">
      <c r="A13" s="99" t="s">
        <v>152</v>
      </c>
      <c r="B13" s="100"/>
      <c r="C13" s="131" t="s">
        <v>217</v>
      </c>
      <c r="D13" s="132"/>
      <c r="E13" s="110" t="s">
        <v>218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7"/>
    </row>
    <row r="14" spans="1:51" ht="18" customHeight="1">
      <c r="A14" s="99"/>
      <c r="B14" s="100"/>
      <c r="C14" s="134" t="s">
        <v>215</v>
      </c>
      <c r="D14" s="135"/>
      <c r="E14" s="136" t="s">
        <v>216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7"/>
    </row>
    <row r="15" spans="1:51" ht="15" customHeight="1">
      <c r="A15" s="141" t="s">
        <v>166</v>
      </c>
      <c r="B15" s="100"/>
      <c r="C15" s="131" t="s">
        <v>221</v>
      </c>
      <c r="D15" s="132"/>
      <c r="E15" s="110" t="s">
        <v>222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226</v>
      </c>
      <c r="AM15" s="146"/>
      <c r="AN15" s="146"/>
      <c r="AO15" s="146"/>
      <c r="AP15" s="146"/>
      <c r="AQ15" s="146"/>
      <c r="AR15" s="146"/>
      <c r="AS15" s="59" t="s">
        <v>194</v>
      </c>
      <c r="AT15" s="256">
        <v>31</v>
      </c>
    </row>
    <row r="16" spans="1:51" ht="18" customHeight="1">
      <c r="A16" s="99"/>
      <c r="B16" s="100"/>
      <c r="C16" s="134" t="s">
        <v>219</v>
      </c>
      <c r="D16" s="135"/>
      <c r="E16" s="136" t="s">
        <v>220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225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3"/>
      <c r="AK16" s="149" t="s">
        <v>227</v>
      </c>
      <c r="AL16" s="150"/>
      <c r="AM16" s="150"/>
      <c r="AN16" s="150"/>
      <c r="AO16" s="60" t="s">
        <v>195</v>
      </c>
      <c r="AP16" s="150" t="s">
        <v>228</v>
      </c>
      <c r="AQ16" s="150"/>
      <c r="AR16" s="150"/>
      <c r="AS16" s="151"/>
      <c r="AT16" s="256"/>
    </row>
    <row r="17" spans="1:46">
      <c r="A17" s="99" t="s">
        <v>6</v>
      </c>
      <c r="B17" s="100"/>
      <c r="C17" s="156" t="str">
        <f>IF(P16="","",P16)</f>
        <v>千葉市稲毛区園生町1223-13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090-7428-1819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5" t="s">
        <v>167</v>
      </c>
      <c r="Q23" s="138"/>
      <c r="R23" s="138"/>
      <c r="S23" s="138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229</v>
      </c>
      <c r="C25" s="131" t="s">
        <v>217</v>
      </c>
      <c r="D25" s="132"/>
      <c r="E25" s="110" t="s">
        <v>231</v>
      </c>
      <c r="F25" s="111"/>
      <c r="G25" s="118">
        <v>5</v>
      </c>
      <c r="H25" s="114"/>
      <c r="I25" s="112" t="s">
        <v>232</v>
      </c>
      <c r="J25" s="113"/>
      <c r="K25" s="113"/>
      <c r="L25" s="114"/>
      <c r="M25" s="118">
        <v>513666816</v>
      </c>
      <c r="N25" s="113"/>
      <c r="O25" s="114"/>
      <c r="P25" s="118">
        <v>135</v>
      </c>
      <c r="Q25" s="113"/>
      <c r="R25" s="113"/>
      <c r="S25" s="113"/>
      <c r="T25" s="119"/>
      <c r="U25" s="1"/>
      <c r="V25" s="1"/>
      <c r="W25" s="1"/>
      <c r="X25" s="1"/>
      <c r="Y25" s="121">
        <v>12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215</v>
      </c>
      <c r="D26" s="135"/>
      <c r="E26" s="136" t="s">
        <v>230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235</v>
      </c>
      <c r="D27" s="132"/>
      <c r="E27" s="110" t="s">
        <v>236</v>
      </c>
      <c r="F27" s="111"/>
      <c r="G27" s="118">
        <v>5</v>
      </c>
      <c r="H27" s="114"/>
      <c r="I27" s="112" t="s">
        <v>237</v>
      </c>
      <c r="J27" s="113"/>
      <c r="K27" s="113"/>
      <c r="L27" s="114"/>
      <c r="M27" s="118">
        <v>514387351</v>
      </c>
      <c r="N27" s="113"/>
      <c r="O27" s="114"/>
      <c r="P27" s="118">
        <v>150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233</v>
      </c>
      <c r="D28" s="135"/>
      <c r="E28" s="136" t="s">
        <v>234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221</v>
      </c>
      <c r="D29" s="132"/>
      <c r="E29" s="110" t="s">
        <v>239</v>
      </c>
      <c r="F29" s="111"/>
      <c r="G29" s="118">
        <v>5</v>
      </c>
      <c r="H29" s="114"/>
      <c r="I29" s="112" t="s">
        <v>240</v>
      </c>
      <c r="J29" s="113"/>
      <c r="K29" s="113"/>
      <c r="L29" s="114"/>
      <c r="M29" s="118">
        <v>514807253</v>
      </c>
      <c r="N29" s="113"/>
      <c r="O29" s="114"/>
      <c r="P29" s="118">
        <v>154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219</v>
      </c>
      <c r="D30" s="135"/>
      <c r="E30" s="136" t="s">
        <v>238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243</v>
      </c>
      <c r="D31" s="132"/>
      <c r="E31" s="110" t="s">
        <v>244</v>
      </c>
      <c r="F31" s="111"/>
      <c r="G31" s="118">
        <v>5</v>
      </c>
      <c r="H31" s="114"/>
      <c r="I31" s="112" t="s">
        <v>240</v>
      </c>
      <c r="J31" s="113"/>
      <c r="K31" s="113"/>
      <c r="L31" s="114"/>
      <c r="M31" s="118">
        <v>512188043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241</v>
      </c>
      <c r="D32" s="135"/>
      <c r="E32" s="136" t="s">
        <v>242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247</v>
      </c>
      <c r="D33" s="132"/>
      <c r="E33" s="110" t="s">
        <v>248</v>
      </c>
      <c r="F33" s="111"/>
      <c r="G33" s="118">
        <v>5</v>
      </c>
      <c r="H33" s="114"/>
      <c r="I33" s="112" t="s">
        <v>240</v>
      </c>
      <c r="J33" s="113"/>
      <c r="K33" s="113"/>
      <c r="L33" s="114"/>
      <c r="M33" s="118">
        <v>514807274</v>
      </c>
      <c r="N33" s="113"/>
      <c r="O33" s="114"/>
      <c r="P33" s="118">
        <v>139</v>
      </c>
      <c r="Q33" s="113"/>
      <c r="R33" s="113"/>
      <c r="S33" s="113"/>
      <c r="T33" s="119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245</v>
      </c>
      <c r="D34" s="135"/>
      <c r="E34" s="136" t="s">
        <v>246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251</v>
      </c>
      <c r="D35" s="132"/>
      <c r="E35" s="110" t="s">
        <v>252</v>
      </c>
      <c r="F35" s="111"/>
      <c r="G35" s="118">
        <v>4</v>
      </c>
      <c r="H35" s="114"/>
      <c r="I35" s="112" t="s">
        <v>253</v>
      </c>
      <c r="J35" s="113"/>
      <c r="K35" s="113"/>
      <c r="L35" s="114"/>
      <c r="M35" s="118">
        <v>513309189</v>
      </c>
      <c r="N35" s="113"/>
      <c r="O35" s="114"/>
      <c r="P35" s="118">
        <v>137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249</v>
      </c>
      <c r="D36" s="135"/>
      <c r="E36" s="136" t="s">
        <v>250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255</v>
      </c>
      <c r="D37" s="132"/>
      <c r="E37" s="110" t="s">
        <v>256</v>
      </c>
      <c r="F37" s="111"/>
      <c r="G37" s="118">
        <v>4</v>
      </c>
      <c r="H37" s="114"/>
      <c r="I37" s="112" t="s">
        <v>240</v>
      </c>
      <c r="J37" s="113"/>
      <c r="K37" s="113"/>
      <c r="L37" s="114"/>
      <c r="M37" s="118">
        <v>514281831</v>
      </c>
      <c r="N37" s="113"/>
      <c r="O37" s="114"/>
      <c r="P37" s="118">
        <v>132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207</v>
      </c>
      <c r="D38" s="135"/>
      <c r="E38" s="136" t="s">
        <v>254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267</v>
      </c>
      <c r="D39" s="132"/>
      <c r="E39" s="110" t="s">
        <v>268</v>
      </c>
      <c r="F39" s="111"/>
      <c r="G39" s="118">
        <v>4</v>
      </c>
      <c r="H39" s="114"/>
      <c r="I39" s="112" t="s">
        <v>277</v>
      </c>
      <c r="J39" s="113"/>
      <c r="K39" s="113"/>
      <c r="L39" s="114"/>
      <c r="M39" s="118">
        <v>515534940</v>
      </c>
      <c r="N39" s="113"/>
      <c r="O39" s="114"/>
      <c r="P39" s="118">
        <v>137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257</v>
      </c>
      <c r="D40" s="135"/>
      <c r="E40" s="136" t="s">
        <v>258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269</v>
      </c>
      <c r="D41" s="132"/>
      <c r="E41" s="110" t="s">
        <v>270</v>
      </c>
      <c r="F41" s="111"/>
      <c r="G41" s="118">
        <v>4</v>
      </c>
      <c r="H41" s="114"/>
      <c r="I41" s="112" t="s">
        <v>253</v>
      </c>
      <c r="J41" s="113"/>
      <c r="K41" s="113"/>
      <c r="L41" s="114"/>
      <c r="M41" s="118">
        <v>515533873</v>
      </c>
      <c r="N41" s="113"/>
      <c r="O41" s="114"/>
      <c r="P41" s="118">
        <v>138.5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259</v>
      </c>
      <c r="D42" s="135"/>
      <c r="E42" s="136" t="s">
        <v>260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271</v>
      </c>
      <c r="D43" s="132"/>
      <c r="E43" s="110" t="s">
        <v>272</v>
      </c>
      <c r="F43" s="111"/>
      <c r="G43" s="118">
        <v>4</v>
      </c>
      <c r="H43" s="114"/>
      <c r="I43" s="112" t="s">
        <v>253</v>
      </c>
      <c r="J43" s="113"/>
      <c r="K43" s="113"/>
      <c r="L43" s="114"/>
      <c r="M43" s="118">
        <v>515533986</v>
      </c>
      <c r="N43" s="113"/>
      <c r="O43" s="114"/>
      <c r="P43" s="118">
        <v>149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261</v>
      </c>
      <c r="D44" s="135"/>
      <c r="E44" s="136" t="s">
        <v>262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273</v>
      </c>
      <c r="D45" s="132"/>
      <c r="E45" s="110" t="s">
        <v>274</v>
      </c>
      <c r="F45" s="111"/>
      <c r="G45" s="118">
        <v>4</v>
      </c>
      <c r="H45" s="114"/>
      <c r="I45" s="112" t="s">
        <v>253</v>
      </c>
      <c r="J45" s="113"/>
      <c r="K45" s="113"/>
      <c r="L45" s="114"/>
      <c r="M45" s="118">
        <v>515534699</v>
      </c>
      <c r="N45" s="113"/>
      <c r="O45" s="114"/>
      <c r="P45" s="118">
        <v>131.5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263</v>
      </c>
      <c r="D46" s="135"/>
      <c r="E46" s="136" t="s">
        <v>264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275</v>
      </c>
      <c r="D47" s="132"/>
      <c r="E47" s="110" t="s">
        <v>276</v>
      </c>
      <c r="F47" s="111"/>
      <c r="G47" s="118">
        <v>4</v>
      </c>
      <c r="H47" s="114"/>
      <c r="I47" s="112" t="s">
        <v>253</v>
      </c>
      <c r="J47" s="113"/>
      <c r="K47" s="113"/>
      <c r="L47" s="114"/>
      <c r="M47" s="118">
        <v>515534719</v>
      </c>
      <c r="N47" s="113"/>
      <c r="O47" s="114"/>
      <c r="P47" s="118">
        <v>129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265</v>
      </c>
      <c r="D48" s="177"/>
      <c r="E48" s="178" t="s">
        <v>266</v>
      </c>
      <c r="F48" s="179"/>
      <c r="G48" s="171"/>
      <c r="H48" s="172"/>
      <c r="I48" s="115"/>
      <c r="J48" s="116"/>
      <c r="K48" s="116"/>
      <c r="L48" s="117"/>
      <c r="M48" s="171"/>
      <c r="N48" s="173"/>
      <c r="O48" s="172"/>
      <c r="P48" s="171"/>
      <c r="Q48" s="173"/>
      <c r="R48" s="173"/>
      <c r="S48" s="173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278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8">
        <f>LEN(A55)</f>
        <v>67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てっぺん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434146625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黒澤　崇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508564719</v>
      </c>
      <c r="H7" s="263"/>
      <c r="I7" s="263"/>
      <c r="J7" s="263" t="str">
        <f>IF(入力!J7="","",入力!J7)</f>
        <v/>
      </c>
      <c r="K7" s="263"/>
      <c r="L7" s="263"/>
      <c r="M7" s="263">
        <f>IF(入力!M7="","",入力!M7)</f>
        <v>330448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臼井　拓也</v>
      </c>
      <c r="D9" s="274"/>
      <c r="E9" s="274"/>
      <c r="F9" s="274"/>
      <c r="G9" s="263">
        <f>IF(入力!G9="","",入力!G9)</f>
        <v>514689311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當麻　万亀子</v>
      </c>
      <c r="D11" s="274"/>
      <c r="E11" s="274"/>
      <c r="F11" s="274"/>
      <c r="G11" s="263">
        <f>IF(入力!G11="","",入力!G11)</f>
        <v>509208947</v>
      </c>
      <c r="H11" s="263"/>
      <c r="I11" s="263"/>
      <c r="J11" s="263">
        <f>IF(入力!J11="","",入力!J11)</f>
        <v>23128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加藤　晶子</v>
      </c>
      <c r="D13" s="274"/>
      <c r="E13" s="274"/>
      <c r="F13" s="274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1"/>
      <c r="B14" s="261"/>
      <c r="C14" s="275"/>
      <c r="D14" s="276"/>
      <c r="E14" s="276"/>
      <c r="F14" s="276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1" t="s">
        <v>5</v>
      </c>
      <c r="B15" s="261"/>
      <c r="C15" s="273" t="str">
        <f>IF(入力!C16="","",入力!C16&amp;"　"&amp;入力!E16)</f>
        <v>平野　雅悠</v>
      </c>
      <c r="D15" s="274"/>
      <c r="E15" s="274"/>
      <c r="F15" s="271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1"/>
      <c r="B16" s="261"/>
      <c r="C16" s="275"/>
      <c r="D16" s="276"/>
      <c r="E16" s="276"/>
      <c r="F16" s="272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1" t="s">
        <v>6</v>
      </c>
      <c r="B17" s="261"/>
      <c r="C17" s="264" t="str">
        <f>IF(入力!C17="","",入力!C17&amp;"　"&amp;入力!E17)</f>
        <v>千葉市稲毛区園生町1223-13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090-7428-1819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加藤　暖人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千葉市立柏台小学校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513666816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松﨑　祐磨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千葉市立小中台小学校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514387351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平野　悠広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千葉市立園生小学校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514807253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須藤　侑斗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千葉市立園生小学校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512188043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安藤　和羽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千葉市立園生小学校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514807274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谷　俊造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千葉市立朝日ケ丘小学校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513309189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臼井　大地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千葉市立園生小学校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514281831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小田　遥瞬</v>
      </c>
      <c r="D39" s="274"/>
      <c r="E39" s="274"/>
      <c r="F39" s="274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千葉市立美浜打瀬小学校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515534940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兒玉　幸大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千葉市立朝日ケ丘小学校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515533873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尾形　音和</v>
      </c>
      <c r="D43" s="274"/>
      <c r="E43" s="274"/>
      <c r="F43" s="274"/>
      <c r="G43" s="261">
        <f>IF(入力!G43="","",入力!G43)</f>
        <v>4</v>
      </c>
      <c r="H43" s="261" t="str">
        <f>IF(入力!H43="","",入力!H43)</f>
        <v/>
      </c>
      <c r="I43" s="261" t="str">
        <f>IF(入力!I43="","",入力!I43)</f>
        <v>千葉市立朝日ケ丘小学校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515533986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瀬戸　飛夢</v>
      </c>
      <c r="D45" s="274"/>
      <c r="E45" s="274"/>
      <c r="F45" s="274"/>
      <c r="G45" s="261">
        <f>IF(入力!G45="","",入力!G45)</f>
        <v>4</v>
      </c>
      <c r="H45" s="261" t="str">
        <f>IF(入力!H45="","",入力!H45)</f>
        <v/>
      </c>
      <c r="I45" s="261" t="str">
        <f>IF(入力!I45="","",入力!I45)</f>
        <v>千葉市立朝日ケ丘小学校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515534699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冨田　涼介</v>
      </c>
      <c r="D47" s="274"/>
      <c r="E47" s="274"/>
      <c r="F47" s="274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千葉市立朝日ケ丘小学校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515534719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10"/>
      <c r="AW1" s="310"/>
      <c r="AX1" s="4" t="s">
        <v>28</v>
      </c>
      <c r="AY1" s="5"/>
      <c r="AZ1" s="310"/>
      <c r="BA1" s="310"/>
      <c r="BB1" s="4" t="s">
        <v>29</v>
      </c>
      <c r="BC1" s="5"/>
      <c r="BD1" s="310"/>
      <c r="BE1" s="310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11" t="s">
        <v>65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0" t="s">
        <v>32</v>
      </c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3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6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9" t="s">
        <v>37</v>
      </c>
      <c r="D16" s="290"/>
      <c r="E16" s="290"/>
      <c r="F16" s="290"/>
      <c r="G16" s="291"/>
      <c r="H16" s="341" t="s">
        <v>66</v>
      </c>
      <c r="I16" s="342"/>
      <c r="J16" s="342"/>
      <c r="K16" s="290" t="str">
        <f>IF(入力!C2="","",入力!C2)</f>
        <v>テッペン</v>
      </c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1"/>
      <c r="Y16" s="360" t="s">
        <v>67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13" t="s">
        <v>38</v>
      </c>
      <c r="AK16" s="314"/>
      <c r="AL16" s="314"/>
      <c r="AM16" s="315"/>
      <c r="AN16" s="335" t="str">
        <f>IF(入力!P3="","",入力!P3)</f>
        <v>千葉市</v>
      </c>
      <c r="AO16" s="336"/>
      <c r="AP16" s="336"/>
      <c r="AQ16" s="336"/>
      <c r="AR16" s="336"/>
      <c r="AS16" s="336"/>
      <c r="AT16" s="314" t="s">
        <v>68</v>
      </c>
      <c r="AU16" s="315"/>
      <c r="AV16" s="321" t="s">
        <v>39</v>
      </c>
      <c r="AW16" s="290"/>
      <c r="AX16" s="290"/>
      <c r="AY16" s="291"/>
      <c r="AZ16" s="323" t="str">
        <f>IF(入力!P5="","",入力!P5)</f>
        <v/>
      </c>
      <c r="BA16" s="324"/>
      <c r="BB16" s="324"/>
      <c r="BC16" s="324"/>
      <c r="BD16" s="324"/>
      <c r="BE16" s="324"/>
      <c r="BF16" s="298" t="s">
        <v>40</v>
      </c>
    </row>
    <row r="17" spans="3:58" ht="4.5" customHeight="1">
      <c r="C17" s="292"/>
      <c r="D17" s="293"/>
      <c r="E17" s="293"/>
      <c r="F17" s="293"/>
      <c r="G17" s="294"/>
      <c r="H17" s="333" t="str">
        <f>IF(入力!C3="","",入力!C3)</f>
        <v>てっぺん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(男子)</v>
      </c>
      <c r="V17" s="329"/>
      <c r="W17" s="329"/>
      <c r="X17" s="330"/>
      <c r="Y17" s="363">
        <f>IF(入力!C4="","",入力!C4)</f>
        <v>434146625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16"/>
      <c r="AK17" s="317"/>
      <c r="AL17" s="317"/>
      <c r="AM17" s="318"/>
      <c r="AN17" s="337"/>
      <c r="AO17" s="338"/>
      <c r="AP17" s="338"/>
      <c r="AQ17" s="338"/>
      <c r="AR17" s="338"/>
      <c r="AS17" s="338"/>
      <c r="AT17" s="317"/>
      <c r="AU17" s="318"/>
      <c r="AV17" s="322"/>
      <c r="AW17" s="293"/>
      <c r="AX17" s="293"/>
      <c r="AY17" s="294"/>
      <c r="AZ17" s="325"/>
      <c r="BA17" s="326"/>
      <c r="BB17" s="326"/>
      <c r="BC17" s="326"/>
      <c r="BD17" s="326"/>
      <c r="BE17" s="326"/>
      <c r="BF17" s="299"/>
    </row>
    <row r="18" spans="3:58" ht="16.5" customHeight="1">
      <c r="C18" s="295"/>
      <c r="D18" s="296"/>
      <c r="E18" s="296"/>
      <c r="F18" s="296"/>
      <c r="G18" s="297"/>
      <c r="H18" s="301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31"/>
      <c r="V18" s="331"/>
      <c r="W18" s="331"/>
      <c r="X18" s="332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19"/>
      <c r="AK18" s="308"/>
      <c r="AL18" s="308"/>
      <c r="AM18" s="320"/>
      <c r="AN18" s="339"/>
      <c r="AO18" s="340"/>
      <c r="AP18" s="340"/>
      <c r="AQ18" s="340"/>
      <c r="AR18" s="340"/>
      <c r="AS18" s="340"/>
      <c r="AT18" s="308"/>
      <c r="AU18" s="320"/>
      <c r="AV18" s="304"/>
      <c r="AW18" s="296"/>
      <c r="AX18" s="296"/>
      <c r="AY18" s="297"/>
      <c r="AZ18" s="327" t="str">
        <f>IF(入力!AE5="","",入力!AE5)</f>
        <v/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09" t="s">
        <v>42</v>
      </c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 t="s">
        <v>69</v>
      </c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 t="s">
        <v>70</v>
      </c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12"/>
    </row>
    <row r="20" spans="3:58" ht="15" customHeight="1">
      <c r="C20" s="370" t="s">
        <v>43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69" t="str">
        <f>IF(入力!J7="","",入力!J7)</f>
        <v/>
      </c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 t="str">
        <f>IF(入力!J9="","",入力!J9)</f>
        <v/>
      </c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>
        <f>IF(入力!J11="","",入力!J11)</f>
        <v>23128</v>
      </c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77"/>
    </row>
    <row r="21" spans="3:58" ht="15" customHeight="1">
      <c r="C21" s="370" t="s">
        <v>44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69">
        <f>IF(入力!M7="","",入力!M7)</f>
        <v>330448</v>
      </c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 t="str">
        <f>IF(入力!M9="","",入力!M9)</f>
        <v/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 t="str">
        <f>IF(入力!M11="","",入力!M11)</f>
        <v/>
      </c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77"/>
    </row>
    <row r="22" spans="3:58" ht="12" customHeight="1">
      <c r="C22" s="357" t="s">
        <v>71</v>
      </c>
      <c r="D22" s="358"/>
      <c r="E22" s="358"/>
      <c r="F22" s="358"/>
      <c r="G22" s="359"/>
      <c r="H22" s="305" t="str">
        <f>IF(入力!C7="","",入力!C7&amp;"　"&amp;入力!E7)</f>
        <v>クロサワ　タカシ</v>
      </c>
      <c r="I22" s="300"/>
      <c r="J22" s="300"/>
      <c r="K22" s="300"/>
      <c r="L22" s="300"/>
      <c r="M22" s="300"/>
      <c r="N22" s="300"/>
      <c r="O22" s="300"/>
      <c r="P22" s="300"/>
      <c r="Q22" s="306"/>
      <c r="R22" s="307" t="s">
        <v>45</v>
      </c>
      <c r="S22" s="300"/>
      <c r="T22" s="371" t="str">
        <f>IF(入力!AT7="","",入力!AT7)</f>
        <v/>
      </c>
      <c r="U22" s="372"/>
      <c r="V22" s="373"/>
      <c r="W22" s="307" t="s">
        <v>46</v>
      </c>
      <c r="X22" s="307"/>
      <c r="Y22" s="307"/>
      <c r="Z22" s="14" t="s">
        <v>72</v>
      </c>
      <c r="AA22" s="15"/>
      <c r="AB22" s="300" t="str">
        <f>IF(入力!R7="","",入力!R7)</f>
        <v/>
      </c>
      <c r="AC22" s="300"/>
      <c r="AD22" s="300"/>
      <c r="AE22" s="300"/>
      <c r="AF22" s="16" t="s">
        <v>73</v>
      </c>
      <c r="AG22" s="300" t="str">
        <f>IF(入力!W7="","",入力!W7)</f>
        <v/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6"/>
      <c r="AU22" s="307" t="s">
        <v>47</v>
      </c>
      <c r="AV22" s="300"/>
      <c r="AW22" s="300"/>
      <c r="AX22" s="17" t="s">
        <v>74</v>
      </c>
      <c r="AY22" s="300" t="str">
        <f>IF(入力!AL7="","",入力!AL7)</f>
        <v/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295" t="s">
        <v>48</v>
      </c>
      <c r="D23" s="296"/>
      <c r="E23" s="296"/>
      <c r="F23" s="296"/>
      <c r="G23" s="297"/>
      <c r="H23" s="349" t="str">
        <f>IF(入力!C8="","",入力!C8&amp;"　"&amp;入力!E8)</f>
        <v>黒澤　崇</v>
      </c>
      <c r="I23" s="350"/>
      <c r="J23" s="350"/>
      <c r="K23" s="350"/>
      <c r="L23" s="350"/>
      <c r="M23" s="350"/>
      <c r="N23" s="350"/>
      <c r="O23" s="350"/>
      <c r="P23" s="350"/>
      <c r="Q23" s="351"/>
      <c r="R23" s="296"/>
      <c r="S23" s="296"/>
      <c r="T23" s="374"/>
      <c r="U23" s="375"/>
      <c r="V23" s="376"/>
      <c r="W23" s="308"/>
      <c r="X23" s="308"/>
      <c r="Y23" s="308"/>
      <c r="Z23" s="301" t="str">
        <f>IF(入力!P8="","",入力!P8)</f>
        <v/>
      </c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3"/>
      <c r="AU23" s="296"/>
      <c r="AV23" s="296"/>
      <c r="AW23" s="296"/>
      <c r="AX23" s="304" t="str">
        <f>IF(入力!AK8="","",入力!AK8)</f>
        <v/>
      </c>
      <c r="AY23" s="296"/>
      <c r="AZ23" s="296"/>
      <c r="BA23" s="296"/>
      <c r="BB23" s="19" t="s">
        <v>76</v>
      </c>
      <c r="BC23" s="296" t="str">
        <f>IF(入力!AP8="","",入力!AP8)</f>
        <v/>
      </c>
      <c r="BD23" s="296"/>
      <c r="BE23" s="296"/>
      <c r="BF23" s="378"/>
    </row>
    <row r="24" spans="3:58" ht="12" customHeight="1">
      <c r="C24" s="357" t="s">
        <v>77</v>
      </c>
      <c r="D24" s="358"/>
      <c r="E24" s="358"/>
      <c r="F24" s="358"/>
      <c r="G24" s="359"/>
      <c r="H24" s="305" t="str">
        <f>IF(入力!C9="","",入力!C9&amp;"　"&amp;入力!E9)</f>
        <v>ウスイ　タクヤ</v>
      </c>
      <c r="I24" s="300"/>
      <c r="J24" s="300"/>
      <c r="K24" s="300"/>
      <c r="L24" s="300"/>
      <c r="M24" s="300"/>
      <c r="N24" s="300"/>
      <c r="O24" s="300"/>
      <c r="P24" s="300"/>
      <c r="Q24" s="306"/>
      <c r="R24" s="307" t="s">
        <v>45</v>
      </c>
      <c r="S24" s="300"/>
      <c r="T24" s="371" t="str">
        <f>IF(入力!AT9="","",入力!AT9)</f>
        <v/>
      </c>
      <c r="U24" s="372"/>
      <c r="V24" s="373"/>
      <c r="W24" s="307" t="s">
        <v>46</v>
      </c>
      <c r="X24" s="307"/>
      <c r="Y24" s="307"/>
      <c r="Z24" s="14" t="s">
        <v>72</v>
      </c>
      <c r="AA24" s="15"/>
      <c r="AB24" s="300" t="str">
        <f>IF(入力!R9="","",入力!R9)</f>
        <v/>
      </c>
      <c r="AC24" s="300"/>
      <c r="AD24" s="300"/>
      <c r="AE24" s="300"/>
      <c r="AF24" s="16" t="s">
        <v>73</v>
      </c>
      <c r="AG24" s="300" t="str">
        <f>IF(入力!W9="","",入力!W9)</f>
        <v/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6"/>
      <c r="AU24" s="307" t="s">
        <v>47</v>
      </c>
      <c r="AV24" s="300"/>
      <c r="AW24" s="300"/>
      <c r="AX24" s="17" t="s">
        <v>74</v>
      </c>
      <c r="AY24" s="300" t="str">
        <f>IF(入力!AL9="","",入力!AL9)</f>
        <v/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295" t="s">
        <v>78</v>
      </c>
      <c r="D25" s="296"/>
      <c r="E25" s="296"/>
      <c r="F25" s="296"/>
      <c r="G25" s="297"/>
      <c r="H25" s="349" t="str">
        <f>IF(入力!C10="","",入力!C10&amp;"　"&amp;入力!E10)</f>
        <v>臼井　拓也</v>
      </c>
      <c r="I25" s="350"/>
      <c r="J25" s="350"/>
      <c r="K25" s="350"/>
      <c r="L25" s="350"/>
      <c r="M25" s="350"/>
      <c r="N25" s="350"/>
      <c r="O25" s="350"/>
      <c r="P25" s="350"/>
      <c r="Q25" s="351"/>
      <c r="R25" s="296"/>
      <c r="S25" s="296"/>
      <c r="T25" s="374"/>
      <c r="U25" s="375"/>
      <c r="V25" s="376"/>
      <c r="W25" s="308"/>
      <c r="X25" s="308"/>
      <c r="Y25" s="308"/>
      <c r="Z25" s="301" t="str">
        <f>IF(入力!P10="","",入力!P10)</f>
        <v/>
      </c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3"/>
      <c r="AU25" s="296"/>
      <c r="AV25" s="296"/>
      <c r="AW25" s="296"/>
      <c r="AX25" s="304" t="str">
        <f>IF(入力!AK10="","",入力!AK10)</f>
        <v/>
      </c>
      <c r="AY25" s="296"/>
      <c r="AZ25" s="296"/>
      <c r="BA25" s="296"/>
      <c r="BB25" s="19" t="s">
        <v>76</v>
      </c>
      <c r="BC25" s="296" t="str">
        <f>IF(入力!AP10="","",入力!AP10)</f>
        <v/>
      </c>
      <c r="BD25" s="296"/>
      <c r="BE25" s="296"/>
      <c r="BF25" s="378"/>
    </row>
    <row r="26" spans="3:58" ht="12" customHeight="1">
      <c r="C26" s="357" t="s">
        <v>71</v>
      </c>
      <c r="D26" s="358"/>
      <c r="E26" s="358"/>
      <c r="F26" s="358"/>
      <c r="G26" s="359"/>
      <c r="H26" s="305" t="str">
        <f>IF(入力!C11="","",入力!C11&amp;"　"&amp;入力!E11)</f>
        <v>トウマ　マキコ</v>
      </c>
      <c r="I26" s="300"/>
      <c r="J26" s="300"/>
      <c r="K26" s="300"/>
      <c r="L26" s="300"/>
      <c r="M26" s="300"/>
      <c r="N26" s="300"/>
      <c r="O26" s="300"/>
      <c r="P26" s="300"/>
      <c r="Q26" s="306"/>
      <c r="R26" s="307" t="s">
        <v>45</v>
      </c>
      <c r="S26" s="300"/>
      <c r="T26" s="371" t="str">
        <f>IF(入力!AT11="","",入力!AT11)</f>
        <v/>
      </c>
      <c r="U26" s="372"/>
      <c r="V26" s="373"/>
      <c r="W26" s="307" t="s">
        <v>46</v>
      </c>
      <c r="X26" s="307"/>
      <c r="Y26" s="307"/>
      <c r="Z26" s="14" t="s">
        <v>72</v>
      </c>
      <c r="AA26" s="15"/>
      <c r="AB26" s="300" t="str">
        <f>IF(入力!R11="","",入力!R11)</f>
        <v/>
      </c>
      <c r="AC26" s="300"/>
      <c r="AD26" s="300"/>
      <c r="AE26" s="300"/>
      <c r="AF26" s="16" t="s">
        <v>73</v>
      </c>
      <c r="AG26" s="300" t="str">
        <f>IF(入力!W11="","",入力!W11)</f>
        <v/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6"/>
      <c r="AU26" s="307" t="s">
        <v>47</v>
      </c>
      <c r="AV26" s="300"/>
      <c r="AW26" s="300"/>
      <c r="AX26" s="17" t="s">
        <v>74</v>
      </c>
      <c r="AY26" s="300" t="str">
        <f>IF(入力!AL11="","",入力!AL11)</f>
        <v/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295" t="s">
        <v>79</v>
      </c>
      <c r="D27" s="296"/>
      <c r="E27" s="296"/>
      <c r="F27" s="296"/>
      <c r="G27" s="297"/>
      <c r="H27" s="349" t="str">
        <f>IF(入力!C12="","",入力!C12&amp;"　"&amp;入力!E12)</f>
        <v>當麻　万亀子</v>
      </c>
      <c r="I27" s="350"/>
      <c r="J27" s="350"/>
      <c r="K27" s="350"/>
      <c r="L27" s="350"/>
      <c r="M27" s="350"/>
      <c r="N27" s="350"/>
      <c r="O27" s="350"/>
      <c r="P27" s="350"/>
      <c r="Q27" s="351"/>
      <c r="R27" s="296"/>
      <c r="S27" s="296"/>
      <c r="T27" s="374"/>
      <c r="U27" s="375"/>
      <c r="V27" s="376"/>
      <c r="W27" s="308"/>
      <c r="X27" s="308"/>
      <c r="Y27" s="308"/>
      <c r="Z27" s="301" t="str">
        <f>IF(入力!P12="","",入力!P12)</f>
        <v/>
      </c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3"/>
      <c r="AU27" s="296"/>
      <c r="AV27" s="296"/>
      <c r="AW27" s="296"/>
      <c r="AX27" s="304" t="str">
        <f>IF(入力!AK12="","",入力!AK12)</f>
        <v/>
      </c>
      <c r="AY27" s="296"/>
      <c r="AZ27" s="296"/>
      <c r="BA27" s="296"/>
      <c r="BB27" s="19" t="s">
        <v>76</v>
      </c>
      <c r="BC27" s="296" t="str">
        <f>IF(入力!AP12="","",入力!AP12)</f>
        <v/>
      </c>
      <c r="BD27" s="296"/>
      <c r="BE27" s="296"/>
      <c r="BF27" s="378"/>
    </row>
    <row r="28" spans="3:58" ht="12" customHeight="1">
      <c r="C28" s="357" t="s">
        <v>71</v>
      </c>
      <c r="D28" s="358"/>
      <c r="E28" s="358"/>
      <c r="F28" s="358"/>
      <c r="G28" s="359"/>
      <c r="H28" s="305" t="str">
        <f>IF(入力!C15="","",入力!C15&amp;"　"&amp;入力!E15)</f>
        <v>ヒラノ　マサユキ</v>
      </c>
      <c r="I28" s="300"/>
      <c r="J28" s="300"/>
      <c r="K28" s="300"/>
      <c r="L28" s="300"/>
      <c r="M28" s="300"/>
      <c r="N28" s="300"/>
      <c r="O28" s="300"/>
      <c r="P28" s="300"/>
      <c r="Q28" s="306"/>
      <c r="R28" s="307" t="s">
        <v>45</v>
      </c>
      <c r="S28" s="300"/>
      <c r="T28" s="371">
        <f>IF(入力!AT15="","",入力!AT15)</f>
        <v>31</v>
      </c>
      <c r="U28" s="372"/>
      <c r="V28" s="373"/>
      <c r="W28" s="307" t="s">
        <v>46</v>
      </c>
      <c r="X28" s="307"/>
      <c r="Y28" s="307"/>
      <c r="Z28" s="14" t="s">
        <v>72</v>
      </c>
      <c r="AA28" s="15"/>
      <c r="AB28" s="300" t="str">
        <f>IF(入力!R15="","",入力!R15)</f>
        <v>２６３</v>
      </c>
      <c r="AC28" s="300"/>
      <c r="AD28" s="300"/>
      <c r="AE28" s="300"/>
      <c r="AF28" s="16" t="s">
        <v>73</v>
      </c>
      <c r="AG28" s="300" t="str">
        <f>IF(入力!W15="","",入力!W15)</f>
        <v>００５１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6"/>
      <c r="AU28" s="307" t="s">
        <v>47</v>
      </c>
      <c r="AV28" s="300"/>
      <c r="AW28" s="300"/>
      <c r="AX28" s="17" t="s">
        <v>74</v>
      </c>
      <c r="AY28" s="300" t="str">
        <f>IF(入力!AL15="","",入力!AL15)</f>
        <v>090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54" t="s">
        <v>49</v>
      </c>
      <c r="D29" s="355"/>
      <c r="E29" s="355"/>
      <c r="F29" s="355"/>
      <c r="G29" s="356"/>
      <c r="H29" s="383" t="str">
        <f>IF(入力!C16="","",入力!C16&amp;"　"&amp;入力!E16)</f>
        <v>平野　雅悠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55"/>
      <c r="S29" s="355"/>
      <c r="T29" s="380"/>
      <c r="U29" s="381"/>
      <c r="V29" s="382"/>
      <c r="W29" s="379"/>
      <c r="X29" s="379"/>
      <c r="Y29" s="379"/>
      <c r="Z29" s="396" t="str">
        <f>IF(入力!P16="","",入力!P16)</f>
        <v>千葉市稲毛区園生町1223-13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55"/>
      <c r="AV29" s="355"/>
      <c r="AW29" s="355"/>
      <c r="AX29" s="399" t="str">
        <f>IF(入力!AK16="","",入力!AK16)</f>
        <v>7428</v>
      </c>
      <c r="AY29" s="355"/>
      <c r="AZ29" s="355"/>
      <c r="BA29" s="355"/>
      <c r="BB29" s="73" t="s">
        <v>76</v>
      </c>
      <c r="BC29" s="355" t="str">
        <f>IF(入力!AP16="","",入力!AP16)</f>
        <v>1819</v>
      </c>
      <c r="BD29" s="355"/>
      <c r="BE29" s="355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カトウ　ハルト
加藤　暖人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千葉市立柏台小学校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513666816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135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マツザキ　ユウマ
松﨑　祐磨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千葉市立小中台小学校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514387351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150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ヒラノ　ユウダイ
平野　悠広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千葉市立園生小学校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514807253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154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スドウ　ユウト
須藤　侑斗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千葉市立園生小学校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512188043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155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アンドウ　カズハ
安藤　和羽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5</v>
      </c>
      <c r="R42" s="389"/>
      <c r="S42" s="390"/>
      <c r="T42" s="407" t="str">
        <f>IF(入力!I33="","",入力!I33)</f>
        <v>千葉市立園生小学校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514807274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139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タニ　シュンゾウ
谷　俊造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4</v>
      </c>
      <c r="R44" s="389"/>
      <c r="S44" s="390"/>
      <c r="T44" s="407" t="str">
        <f>IF(入力!I35="","",入力!I35)</f>
        <v>千葉市立朝日ケ丘小学校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513309189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137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ウスイ　ダイチ
臼井　大地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4</v>
      </c>
      <c r="R46" s="389"/>
      <c r="S46" s="390"/>
      <c r="T46" s="407" t="str">
        <f>IF(入力!I37="","",入力!I37)</f>
        <v>千葉市立園生小学校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514281831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132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オダ　ハルキ
小田　遥瞬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4</v>
      </c>
      <c r="R48" s="389"/>
      <c r="S48" s="390"/>
      <c r="T48" s="407" t="str">
        <f>IF(入力!I39="","",入力!I39)</f>
        <v>千葉市立美浜打瀬小学校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515534940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137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コダマ　コウタ
兒玉　幸大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4</v>
      </c>
      <c r="R50" s="389"/>
      <c r="S50" s="390"/>
      <c r="T50" s="407" t="str">
        <f>IF(入力!I41="","",入力!I41)</f>
        <v>千葉市立朝日ケ丘小学校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515533873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138.5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オガタ　トワ
尾形　音和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>
        <f>IF(入力!G43="","",入力!G43)</f>
        <v>4</v>
      </c>
      <c r="R52" s="389"/>
      <c r="S52" s="390"/>
      <c r="T52" s="407" t="str">
        <f>IF(入力!I43="","",入力!I43)</f>
        <v>千葉市立朝日ケ丘小学校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515533986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>
        <f>IF(入力!P43="","",入力!P43)</f>
        <v>149</v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セト　トム
瀬戸　飛夢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>
        <f>IF(入力!G45="","",入力!G45)</f>
        <v>4</v>
      </c>
      <c r="R54" s="389"/>
      <c r="S54" s="390"/>
      <c r="T54" s="407" t="str">
        <f>IF(入力!I45="","",入力!I45)</f>
        <v>千葉市立朝日ケ丘小学校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515534699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>
        <f>IF(入力!P45="","",入力!P45)</f>
        <v>131.5</v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>トミタ　リョウスケ
冨田　涼介</v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>
        <f>IF(入力!G47="","",入力!G47)</f>
        <v>4</v>
      </c>
      <c r="R56" s="389"/>
      <c r="S56" s="390"/>
      <c r="T56" s="407" t="str">
        <f>IF(入力!I47="","",入力!I47)</f>
        <v>千葉市立朝日ケ丘小学校</v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>
        <f>IF(入力!M47="","",入力!M47)</f>
        <v>515534719</v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>
        <f>IF(入力!P47="","",入力!P47)</f>
        <v>129</v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3"/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 t="s">
        <v>63</v>
      </c>
      <c r="BF63" s="29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てっぺん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434146625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黒澤　崇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508564719</v>
      </c>
      <c r="H7" s="263"/>
      <c r="I7" s="263"/>
      <c r="J7" s="263" t="str">
        <f>IF(入力!J7="","",入力!J7)</f>
        <v/>
      </c>
      <c r="K7" s="263"/>
      <c r="L7" s="263"/>
      <c r="M7" s="263">
        <f>IF(入力!M7="","",入力!M7)</f>
        <v>330448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臼井　拓也</v>
      </c>
      <c r="D9" s="274"/>
      <c r="E9" s="274"/>
      <c r="F9" s="274"/>
      <c r="G9" s="263">
        <f>IF(入力!G9="","",入力!G9)</f>
        <v>514689311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當麻　万亀子</v>
      </c>
      <c r="D11" s="274"/>
      <c r="E11" s="274"/>
      <c r="F11" s="274"/>
      <c r="G11" s="263">
        <f>IF(入力!G11="","",入力!G11)</f>
        <v>509208947</v>
      </c>
      <c r="H11" s="263"/>
      <c r="I11" s="263"/>
      <c r="J11" s="263">
        <f>IF(入力!J11="","",入力!J11)</f>
        <v>23128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加藤　晶子</v>
      </c>
      <c r="D13" s="274"/>
      <c r="E13" s="274"/>
      <c r="F13" s="274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1"/>
      <c r="B14" s="261"/>
      <c r="C14" s="275"/>
      <c r="D14" s="276"/>
      <c r="E14" s="276"/>
      <c r="F14" s="276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1" t="s">
        <v>5</v>
      </c>
      <c r="B15" s="261"/>
      <c r="C15" s="273" t="str">
        <f>IF(入力!C16="","",入力!C16&amp;"　"&amp;入力!E16)</f>
        <v>平野　雅悠</v>
      </c>
      <c r="D15" s="274"/>
      <c r="E15" s="274"/>
      <c r="F15" s="271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1"/>
      <c r="B16" s="261"/>
      <c r="C16" s="275"/>
      <c r="D16" s="276"/>
      <c r="E16" s="276"/>
      <c r="F16" s="272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千葉市稲毛区園生町1223-13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090-7428-1819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加藤　暖人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千葉市立柏台小学校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513666816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松﨑　祐磨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千葉市立小中台小学校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514387351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平野　悠広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千葉市立園生小学校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514807253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須藤　侑斗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千葉市立園生小学校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512188043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安藤　和羽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千葉市立園生小学校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514807274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谷　俊造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千葉市立朝日ケ丘小学校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513309189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臼井　大地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千葉市立園生小学校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514281831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小田　遥瞬</v>
      </c>
      <c r="D39" s="274"/>
      <c r="E39" s="274"/>
      <c r="F39" s="274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千葉市立美浜打瀬小学校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515534940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兒玉　幸大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千葉市立朝日ケ丘小学校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515533873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尾形　音和</v>
      </c>
      <c r="D43" s="274"/>
      <c r="E43" s="274"/>
      <c r="F43" s="274"/>
      <c r="G43" s="261">
        <f>IF(入力!G43="","",入力!G43)</f>
        <v>4</v>
      </c>
      <c r="H43" s="261" t="str">
        <f>IF(入力!H43="","",入力!H43)</f>
        <v/>
      </c>
      <c r="I43" s="261" t="str">
        <f>IF(入力!I43="","",入力!I43)</f>
        <v>千葉市立朝日ケ丘小学校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515533986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瀬戸　飛夢</v>
      </c>
      <c r="D45" s="274"/>
      <c r="E45" s="274"/>
      <c r="F45" s="274"/>
      <c r="G45" s="261">
        <f>IF(入力!G45="","",入力!G45)</f>
        <v>4</v>
      </c>
      <c r="H45" s="261" t="str">
        <f>IF(入力!H45="","",入力!H45)</f>
        <v/>
      </c>
      <c r="I45" s="261" t="str">
        <f>IF(入力!I45="","",入力!I45)</f>
        <v>千葉市立朝日ケ丘小学校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515534699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冨田　涼介</v>
      </c>
      <c r="D47" s="274"/>
      <c r="E47" s="274"/>
      <c r="F47" s="274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千葉市立朝日ケ丘小学校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515534719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てっぺん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434146625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黒澤　崇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508564719</v>
      </c>
      <c r="H7" s="263"/>
      <c r="I7" s="263"/>
      <c r="J7" s="263" t="str">
        <f>IF(入力!J7="","",入力!J7)</f>
        <v/>
      </c>
      <c r="K7" s="263"/>
      <c r="L7" s="263"/>
      <c r="M7" s="263">
        <f>IF(入力!M7="","",入力!M7)</f>
        <v>330448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臼井　拓也</v>
      </c>
      <c r="D9" s="274"/>
      <c r="E9" s="274"/>
      <c r="F9" s="274"/>
      <c r="G9" s="263">
        <f>IF(入力!G9="","",入力!G9)</f>
        <v>514689311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當麻　万亀子</v>
      </c>
      <c r="D11" s="274"/>
      <c r="E11" s="274"/>
      <c r="F11" s="274"/>
      <c r="G11" s="263">
        <f>IF(入力!G11="","",入力!G11)</f>
        <v>509208947</v>
      </c>
      <c r="H11" s="263"/>
      <c r="I11" s="263"/>
      <c r="J11" s="263">
        <f>IF(入力!J11="","",入力!J11)</f>
        <v>23128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加藤　晶子</v>
      </c>
      <c r="D13" s="274"/>
      <c r="E13" s="274"/>
      <c r="F13" s="274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1"/>
      <c r="B14" s="261"/>
      <c r="C14" s="275"/>
      <c r="D14" s="276"/>
      <c r="E14" s="276"/>
      <c r="F14" s="276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1" t="s">
        <v>5</v>
      </c>
      <c r="B15" s="261"/>
      <c r="C15" s="273" t="str">
        <f>IF(入力!C16="","",入力!C16&amp;"　"&amp;入力!E16)</f>
        <v>平野　雅悠</v>
      </c>
      <c r="D15" s="274"/>
      <c r="E15" s="274"/>
      <c r="F15" s="271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1"/>
      <c r="B16" s="261"/>
      <c r="C16" s="275"/>
      <c r="D16" s="276"/>
      <c r="E16" s="276"/>
      <c r="F16" s="272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千葉市稲毛区園生町1223-13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090-7428-1819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加藤　暖人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千葉市立柏台小学校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513666816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松﨑　祐磨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千葉市立小中台小学校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514387351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平野　悠広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千葉市立園生小学校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514807253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須藤　侑斗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千葉市立園生小学校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512188043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安藤　和羽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千葉市立園生小学校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514807274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谷　俊造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千葉市立朝日ケ丘小学校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513309189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臼井　大地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千葉市立園生小学校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514281831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小田　遥瞬</v>
      </c>
      <c r="D39" s="274"/>
      <c r="E39" s="274"/>
      <c r="F39" s="274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千葉市立美浜打瀬小学校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515534940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兒玉　幸大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千葉市立朝日ケ丘小学校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515533873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尾形　音和</v>
      </c>
      <c r="D43" s="274"/>
      <c r="E43" s="274"/>
      <c r="F43" s="274"/>
      <c r="G43" s="261">
        <f>IF(入力!G43="","",入力!G43)</f>
        <v>4</v>
      </c>
      <c r="H43" s="261" t="str">
        <f>IF(入力!H43="","",入力!H43)</f>
        <v/>
      </c>
      <c r="I43" s="261" t="str">
        <f>IF(入力!I43="","",入力!I43)</f>
        <v>千葉市立朝日ケ丘小学校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515533986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瀬戸　飛夢</v>
      </c>
      <c r="D45" s="274"/>
      <c r="E45" s="274"/>
      <c r="F45" s="274"/>
      <c r="G45" s="261">
        <f>IF(入力!G45="","",入力!G45)</f>
        <v>4</v>
      </c>
      <c r="H45" s="261" t="str">
        <f>IF(入力!H45="","",入力!H45)</f>
        <v/>
      </c>
      <c r="I45" s="261" t="str">
        <f>IF(入力!I45="","",入力!I45)</f>
        <v>千葉市立朝日ケ丘小学校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515534699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冨田　涼介</v>
      </c>
      <c r="D47" s="274"/>
      <c r="E47" s="274"/>
      <c r="F47" s="274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千葉市立朝日ケ丘小学校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515534719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12</v>
      </c>
      <c r="J5" s="442" t="str">
        <f>IF(入力!A55="","",入力!A55)</f>
        <v>新チームになって初めての県大会。期待も不安もたくさんありますが、チームワークを武器に１つでも多く勝ち進んで行けるよう精一杯頑張ります！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434146625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黒澤</v>
      </c>
      <c r="D16" s="33" t="str">
        <f>IF(入力!E8="","",入力!E8)</f>
        <v>崇</v>
      </c>
      <c r="E16" s="33" t="str">
        <f>IF(入力!C7="","",入力!C7)</f>
        <v>クロサワ</v>
      </c>
      <c r="F16" s="33" t="str">
        <f>IF(入力!E7="","",入力!E7)</f>
        <v>タカシ</v>
      </c>
      <c r="G16" s="33">
        <f>IF(入力!G7="","",入力!G7)</f>
        <v>508564719</v>
      </c>
      <c r="H16" s="33" t="str">
        <f>IF(入力!J7="","",入力!J7)</f>
        <v/>
      </c>
      <c r="I16" s="33">
        <f>IF(入力!M7="","",入力!M7)</f>
        <v>330448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臼井</v>
      </c>
      <c r="D17" s="33" t="str">
        <f>IF(入力!E10="","",入力!E10)</f>
        <v>拓也</v>
      </c>
      <c r="E17" s="33" t="str">
        <f>IF(入力!C9="","",入力!C9)</f>
        <v>ウスイ</v>
      </c>
      <c r="F17" s="33" t="str">
        <f>IF(入力!E9="","",入力!E9)</f>
        <v>タクヤ</v>
      </c>
      <c r="G17" s="33">
        <f>IF(入力!G9="","",入力!G9)</f>
        <v>514689311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平野</v>
      </c>
      <c r="D22" s="33" t="str">
        <f>IF(入力!E16="","",入力!E16)</f>
        <v>雅悠</v>
      </c>
      <c r="E22" s="33" t="str">
        <f>IF(入力!C15="","",入力!C15)</f>
        <v>ヒラノ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31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２６３</v>
      </c>
      <c r="S22" s="33" t="str">
        <f>IF(入力!W15="","",入力!W15)</f>
        <v>００５１</v>
      </c>
      <c r="T22" s="33" t="str">
        <f>IF(入力!P16="","",入力!P16)</f>
        <v>千葉市稲毛区園生町1223-13</v>
      </c>
      <c r="U22" s="33" t="str">
        <f>IF(入力!AL15="","",入力!AL15)</f>
        <v>090</v>
      </c>
      <c r="V22" s="33" t="str">
        <f>IF(入力!AK16="","",入力!AK16)</f>
        <v>7428</v>
      </c>
      <c r="W22" s="33" t="str">
        <f>IF(入力!AP16="","",入力!AP16)</f>
        <v>1819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加藤</v>
      </c>
      <c r="D23" s="33" t="str">
        <f>IF(入力!$E$14="","",入力!$E$14)</f>
        <v>晶子</v>
      </c>
      <c r="E23" s="33" t="str">
        <f>IF(入力!$C$13="","",入力!$C$13)</f>
        <v>カトウ</v>
      </c>
      <c r="F23" s="33" t="str">
        <f>IF(入力!$E$13="","",入力!$E$13)</f>
        <v>アキコ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加藤</v>
      </c>
      <c r="D24" s="75" t="str">
        <f>VLOOKUP($B$51,$A$53:$F$352,4)</f>
        <v>暖人</v>
      </c>
      <c r="E24" s="75" t="str">
        <f>VLOOKUP($B$51,$A$53:$F$352,5)</f>
        <v>カトウ</v>
      </c>
      <c r="F24" s="75" t="str">
        <f>VLOOKUP($B$51,$A$53:$F$352,6)</f>
        <v>ハルト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加藤</v>
      </c>
      <c r="D53" s="33" t="str">
        <f>IF(入力!E26="","",入力!E26)</f>
        <v>暖人</v>
      </c>
      <c r="E53" s="33" t="str">
        <f>IF(入力!C25="","",入力!C25)</f>
        <v>カトウ</v>
      </c>
      <c r="F53" s="33" t="str">
        <f>IF(入力!E25="","",入力!E25)</f>
        <v>ハルト</v>
      </c>
      <c r="G53" s="33">
        <f>IF(入力!M25="","",入力!M25)</f>
        <v>513666816</v>
      </c>
      <c r="H53" s="33" t="str">
        <f>IF(入力!I25="","",入力!I25)</f>
        <v>千葉市立柏台小学校</v>
      </c>
      <c r="I53" s="33">
        <f>IF(入力!G25="","",入力!G25)</f>
        <v>5</v>
      </c>
      <c r="J53" s="33">
        <f>IF(入力!P25="","",入力!P25)</f>
        <v>135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松﨑</v>
      </c>
      <c r="D54" s="33" t="str">
        <f>IF(入力!E28="","",入力!E28)</f>
        <v>祐磨</v>
      </c>
      <c r="E54" s="33" t="str">
        <f>IF(入力!C27="","",入力!C27)</f>
        <v>マツザキ</v>
      </c>
      <c r="F54" s="33" t="str">
        <f>IF(入力!E27="","",入力!E27)</f>
        <v>ユウマ</v>
      </c>
      <c r="G54" s="33">
        <f>IF(入力!M27="","",入力!M27)</f>
        <v>514387351</v>
      </c>
      <c r="H54" s="33" t="str">
        <f>IF(入力!I27="","",入力!I27)</f>
        <v>千葉市立小中台小学校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平野</v>
      </c>
      <c r="D55" s="33" t="str">
        <f>IF(入力!E30="","",入力!E30)</f>
        <v>悠広</v>
      </c>
      <c r="E55" s="33" t="str">
        <f>IF(入力!C29="","",入力!C29)</f>
        <v>ヒラノ</v>
      </c>
      <c r="F55" s="33" t="str">
        <f>IF(入力!E29="","",入力!E29)</f>
        <v>ユウダイ</v>
      </c>
      <c r="G55" s="33">
        <f>IF(入力!M29="","",入力!M29)</f>
        <v>514807253</v>
      </c>
      <c r="H55" s="33" t="str">
        <f>IF(入力!I29="","",入力!I29)</f>
        <v>千葉市立園生小学校</v>
      </c>
      <c r="I55" s="33">
        <f>IF(入力!G29="","",入力!G29)</f>
        <v>5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須藤</v>
      </c>
      <c r="D56" s="33" t="str">
        <f>IF(入力!E32="","",入力!E32)</f>
        <v>侑斗</v>
      </c>
      <c r="E56" s="33" t="str">
        <f>IF(入力!C31="","",入力!C31)</f>
        <v>スドウ</v>
      </c>
      <c r="F56" s="33" t="str">
        <f>IF(入力!E31="","",入力!E31)</f>
        <v>ユウト</v>
      </c>
      <c r="G56" s="33">
        <f>IF(入力!M31="","",入力!M31)</f>
        <v>512188043</v>
      </c>
      <c r="H56" s="33" t="str">
        <f>IF(入力!I31="","",入力!I31)</f>
        <v>千葉市立園生小学校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安藤</v>
      </c>
      <c r="D57" s="33" t="str">
        <f>IF(入力!E34="","",入力!E34)</f>
        <v>和羽</v>
      </c>
      <c r="E57" s="33" t="str">
        <f>IF(入力!C33="","",入力!C33)</f>
        <v>アンドウ</v>
      </c>
      <c r="F57" s="33" t="str">
        <f>IF(入力!E33="","",入力!E33)</f>
        <v>カズハ</v>
      </c>
      <c r="G57" s="33">
        <f>IF(入力!M33="","",入力!M33)</f>
        <v>514807274</v>
      </c>
      <c r="H57" s="33" t="str">
        <f>IF(入力!I33="","",入力!I33)</f>
        <v>千葉市立園生小学校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谷</v>
      </c>
      <c r="D58" s="33" t="str">
        <f>IF(入力!E36="","",入力!E36)</f>
        <v>俊造</v>
      </c>
      <c r="E58" s="33" t="str">
        <f>IF(入力!C35="","",入力!C35)</f>
        <v>タニ</v>
      </c>
      <c r="F58" s="33" t="str">
        <f>IF(入力!E35="","",入力!E35)</f>
        <v>シュンゾウ</v>
      </c>
      <c r="G58" s="33">
        <f>IF(入力!M35="","",入力!M35)</f>
        <v>513309189</v>
      </c>
      <c r="H58" s="33" t="str">
        <f>IF(入力!I35="","",入力!I35)</f>
        <v>千葉市立朝日ケ丘小学校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臼井</v>
      </c>
      <c r="D59" s="33" t="str">
        <f>IF(入力!E38="","",入力!E38)</f>
        <v>大地</v>
      </c>
      <c r="E59" s="33" t="str">
        <f>IF(入力!C37="","",入力!C37)</f>
        <v>ウスイ</v>
      </c>
      <c r="F59" s="33" t="str">
        <f>IF(入力!E37="","",入力!E37)</f>
        <v>ダイチ</v>
      </c>
      <c r="G59" s="33">
        <f>IF(入力!M37="","",入力!M37)</f>
        <v>514281831</v>
      </c>
      <c r="H59" s="33" t="str">
        <f>IF(入力!I37="","",入力!I37)</f>
        <v>千葉市立園生小学校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小田</v>
      </c>
      <c r="D60" s="33" t="str">
        <f>IF(入力!E40="","",入力!E40)</f>
        <v>遥瞬</v>
      </c>
      <c r="E60" s="33" t="str">
        <f>IF(入力!C39="","",入力!C39)</f>
        <v>オダ</v>
      </c>
      <c r="F60" s="33" t="str">
        <f>IF(入力!E39="","",入力!E39)</f>
        <v>ハルキ</v>
      </c>
      <c r="G60" s="33">
        <f>IF(入力!M39="","",入力!M39)</f>
        <v>515534940</v>
      </c>
      <c r="H60" s="33" t="str">
        <f>IF(入力!I39="","",入力!I39)</f>
        <v>千葉市立美浜打瀬小学校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兒玉</v>
      </c>
      <c r="D61" s="33" t="str">
        <f>IF(入力!E42="","",入力!E42)</f>
        <v>幸大</v>
      </c>
      <c r="E61" s="33" t="str">
        <f>IF(入力!C41="","",入力!C41)</f>
        <v>コダマ</v>
      </c>
      <c r="F61" s="33" t="str">
        <f>IF(入力!E41="","",入力!E41)</f>
        <v>コウタ</v>
      </c>
      <c r="G61" s="33">
        <f>IF(入力!M41="","",入力!M41)</f>
        <v>515533873</v>
      </c>
      <c r="H61" s="33" t="str">
        <f>IF(入力!I41="","",入力!I41)</f>
        <v>千葉市立朝日ケ丘小学校</v>
      </c>
      <c r="I61" s="33">
        <f>IF(入力!G41="","",入力!G41)</f>
        <v>4</v>
      </c>
      <c r="J61" s="33">
        <f>IF(入力!P41="","",入力!P41)</f>
        <v>138.5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尾形</v>
      </c>
      <c r="D62" s="33" t="str">
        <f>IF(入力!E44="","",入力!E44)</f>
        <v>音和</v>
      </c>
      <c r="E62" s="33" t="str">
        <f>IF(入力!C43="","",入力!C43)</f>
        <v>オガタ</v>
      </c>
      <c r="F62" s="33" t="str">
        <f>IF(入力!E43="","",入力!E43)</f>
        <v>トワ</v>
      </c>
      <c r="G62" s="33">
        <f>IF(入力!M43="","",入力!M43)</f>
        <v>515533986</v>
      </c>
      <c r="H62" s="33" t="str">
        <f>IF(入力!I43="","",入力!I43)</f>
        <v>千葉市立朝日ケ丘小学校</v>
      </c>
      <c r="I62" s="33">
        <f>IF(入力!G43="","",入力!G43)</f>
        <v>4</v>
      </c>
      <c r="J62" s="33">
        <f>IF(入力!P43="","",入力!P43)</f>
        <v>149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瀬戸</v>
      </c>
      <c r="D63" s="33" t="str">
        <f>IF(入力!E46="","",入力!E46)</f>
        <v>飛夢</v>
      </c>
      <c r="E63" s="33" t="str">
        <f>IF(入力!C45="","",入力!C45)</f>
        <v>セト</v>
      </c>
      <c r="F63" s="33" t="str">
        <f>IF(入力!E45="","",入力!E45)</f>
        <v>トム</v>
      </c>
      <c r="G63" s="33">
        <f>IF(入力!M45="","",入力!M45)</f>
        <v>515534699</v>
      </c>
      <c r="H63" s="33" t="str">
        <f>IF(入力!I45="","",入力!I45)</f>
        <v>千葉市立朝日ケ丘小学校</v>
      </c>
      <c r="I63" s="33">
        <f>IF(入力!G45="","",入力!G45)</f>
        <v>4</v>
      </c>
      <c r="J63" s="33">
        <f>IF(入力!P45="","",入力!P45)</f>
        <v>131.5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冨田</v>
      </c>
      <c r="D64" s="33" t="str">
        <f>IF(入力!E48="","",入力!E48)</f>
        <v>涼介</v>
      </c>
      <c r="E64" s="33" t="str">
        <f>IF(入力!C47="","",入力!C47)</f>
        <v>トミタ</v>
      </c>
      <c r="F64" s="33" t="str">
        <f>IF(入力!E47="","",入力!E47)</f>
        <v>リョウスケ</v>
      </c>
      <c r="G64" s="33">
        <f>IF(入力!M47="","",入力!M47)</f>
        <v>515534719</v>
      </c>
      <c r="H64" s="33" t="str">
        <f>IF(入力!I47="","",入力!I47)</f>
        <v>千葉市立朝日ケ丘小学校</v>
      </c>
      <c r="I64" s="33">
        <f>IF(入力!G47="","",入力!G47)</f>
        <v>4</v>
      </c>
      <c r="J64" s="33">
        <f>IF(入力!P47="","",入力!P47)</f>
        <v>129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hirano</cp:lastModifiedBy>
  <cp:lastPrinted>2016-05-09T15:17:35Z</cp:lastPrinted>
  <dcterms:created xsi:type="dcterms:W3CDTF">2014-04-05T09:56:00Z</dcterms:created>
  <dcterms:modified xsi:type="dcterms:W3CDTF">2017-01-30T08:21:45Z</dcterms:modified>
</cp:coreProperties>
</file>