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988fcdbf661eb8a/デスクトップ/"/>
    </mc:Choice>
  </mc:AlternateContent>
  <xr:revisionPtr revIDLastSave="8" documentId="8_{6E969DBA-0DBC-4459-A04F-FC015623B2A2}" xr6:coauthVersionLast="47" xr6:coauthVersionMax="47" xr10:uidLastSave="{F6B81BBC-DECA-4E7A-9704-D4A676E3AF95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<sst xmlns="http://schemas.openxmlformats.org/spreadsheetml/2006/main" count="280" uniqueCount="216">
  <si>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</si>
  <si>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</si>
  <si>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</si>
  <si>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</si>
  <si>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</si>
  <si>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</si>
  <si>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</si>
  <si>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</si>
  <si>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</si>
  <si>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</si>
  <si>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</si>
  <si>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</si>
  <si>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</si>
  <si>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</si>
  <si>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</si>
  <si>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</si>
  <si>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</si>
  <si>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</si>
  <si>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</si>
  <si>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</si>
  <si>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</si>
  <si>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</si>
  <si>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</si>
  <si>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</si>
  <si>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</si>
  <si>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</si>
  <si>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</si>
  <si>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</si>
  <si>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</si>
  <si>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</si>
  <si>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</si>
  <si>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</si>
  <si>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</si>
  <si>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</si>
  <si>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</si>
  <si>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</si>
  <si>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</si>
  <si>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</si>
  <si>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</si>
  <si>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</si>
  <si>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</si>
  <si>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</si>
  <si>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</si>
  <si>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</si>
  <si>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</si>
  <si>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</si>
  <si>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</si>
  <si>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</si>
  <si>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</si>
  <si>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</si>
  <si>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</si>
  <si>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</si>
  <si>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</si>
  <si>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</si>
  <si>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</si>
  <si>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</si>
  <si>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</si>
  <si>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</si>
  <si>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</si>
  <si>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</si>
  <si>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</si>
  <si>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</si>
  <si>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</si>
  <si>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</si>
  <si>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</si>
  <si>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</si>
  <si>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</si>
  <si>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</si>
  <si>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</si>
  <si>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</si>
  <si>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</si>
  <si>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</si>
  <si>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</si>
  <si>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</si>
  <si>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</si>
  <si>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</si>
  <si>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</si>
  <si>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</si>
  <si>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</si>
  <si>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</si>
  <si>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</si>
  <si>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</si>
  <si>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</si>
  <si>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</si>
  <si>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</si>
  <si>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</si>
  <si>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</si>
  <si>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</si>
  <si>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</si>
  <si>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</si>
  <si>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</si>
  <si>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</si>
  <si>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</si>
  <si>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</si>
  <si>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</si>
  <si>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</si>
  <si>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</si>
  <si>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</si>
  <si>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</si>
  <si>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</si>
  <si>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</si>
  <si>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</si>
  <si>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</si>
  <si>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</si>
  <si>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</si>
  <si>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</si>
  <si>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</si>
  <si>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</si>
  <si>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</si>
  <si>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</si>
  <si>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</si>
  <si>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</si>
  <si>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</si>
  <si>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</si>
  <si>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</si>
  <si>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</si>
  <si>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</si>
  <si>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</si>
  <si>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</si>
  <si>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</si>
  <si>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</si>
  <si>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</si>
  <si>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</si>
  <si>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</si>
  <si>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</si>
  <si>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</si>
  <si>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</si>
  <si>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</si>
  <si>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</si>
  <si>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</si>
  <si>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</si>
  <si>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</si>
  <si>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クローバー・ブイ　ヨツカイドウ</t>
    <phoneticPr fontId="2"/>
  </si>
  <si>
    <t>クローバー・V四街道</t>
    <rPh sb="7" eb="10">
      <t>ヨツカイドウ</t>
    </rPh>
    <phoneticPr fontId="2"/>
  </si>
  <si>
    <t>四街道市</t>
    <rPh sb="0" eb="4">
      <t>ヨツカイドウシ</t>
    </rPh>
    <phoneticPr fontId="2"/>
  </si>
  <si>
    <t>JR総武</t>
    <rPh sb="2" eb="4">
      <t>ソウブ</t>
    </rPh>
    <phoneticPr fontId="2"/>
  </si>
  <si>
    <t>四街道</t>
    <rPh sb="0" eb="3">
      <t>ヨツカイドウ</t>
    </rPh>
    <phoneticPr fontId="2"/>
  </si>
  <si>
    <t>ハラ</t>
    <phoneticPr fontId="2"/>
  </si>
  <si>
    <t>キミエ</t>
    <phoneticPr fontId="2"/>
  </si>
  <si>
    <t>原</t>
    <rPh sb="0" eb="1">
      <t>ハラ</t>
    </rPh>
    <phoneticPr fontId="2"/>
  </si>
  <si>
    <t>公栄</t>
    <rPh sb="0" eb="2">
      <t>キミエ</t>
    </rPh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</si>
  <si>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</si>
  <si>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</si>
  <si>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</si>
  <si>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090</t>
    <phoneticPr fontId="2"/>
  </si>
  <si>
    <t>5301</t>
    <phoneticPr fontId="2"/>
  </si>
  <si>
    <t>5624</t>
    <phoneticPr fontId="2"/>
  </si>
  <si>
    <t>ハヤシ</t>
    <phoneticPr fontId="2"/>
  </si>
  <si>
    <t>キヨトシ</t>
    <phoneticPr fontId="2"/>
  </si>
  <si>
    <t>林</t>
    <rPh sb="0" eb="1">
      <t>ハヤシ</t>
    </rPh>
    <phoneticPr fontId="2"/>
  </si>
  <si>
    <t>聖敏</t>
    <rPh sb="0" eb="2">
      <t>キヨトシ</t>
    </rPh>
    <phoneticPr fontId="2"/>
  </si>
  <si>
    <t>0016</t>
    <phoneticPr fontId="2"/>
  </si>
  <si>
    <t>四街道市もねの里3-21-3</t>
    <rPh sb="0" eb="4">
      <t>ヨツカイドウシ</t>
    </rPh>
    <rPh sb="7" eb="8">
      <t>サト</t>
    </rPh>
    <phoneticPr fontId="2"/>
  </si>
  <si>
    <t>1196</t>
    <phoneticPr fontId="2"/>
  </si>
  <si>
    <t>0273</t>
    <phoneticPr fontId="2"/>
  </si>
  <si>
    <t>アヤノ</t>
    <phoneticPr fontId="2"/>
  </si>
  <si>
    <t>綾乃</t>
    <rPh sb="0" eb="2">
      <t>アヤノ</t>
    </rPh>
    <phoneticPr fontId="2"/>
  </si>
  <si>
    <t>080</t>
    <phoneticPr fontId="2"/>
  </si>
  <si>
    <t>5197</t>
    <phoneticPr fontId="2"/>
  </si>
  <si>
    <t>1580</t>
    <phoneticPr fontId="2"/>
  </si>
  <si>
    <t>サトウ</t>
    <phoneticPr fontId="2"/>
  </si>
  <si>
    <t>タクミ</t>
    <phoneticPr fontId="2"/>
  </si>
  <si>
    <t>佐藤</t>
    <rPh sb="0" eb="2">
      <t>サトウ</t>
    </rPh>
    <phoneticPr fontId="2"/>
  </si>
  <si>
    <t>匠</t>
    <rPh sb="0" eb="1">
      <t>タクミ</t>
    </rPh>
    <phoneticPr fontId="2"/>
  </si>
  <si>
    <t>ナカノ</t>
    <phoneticPr fontId="2"/>
  </si>
  <si>
    <t>リュウイチロウ</t>
    <phoneticPr fontId="2"/>
  </si>
  <si>
    <t>中野</t>
    <rPh sb="0" eb="2">
      <t>ナカノ</t>
    </rPh>
    <phoneticPr fontId="2"/>
  </si>
  <si>
    <t>隆一朗</t>
    <rPh sb="0" eb="3">
      <t>リュウイチロウ</t>
    </rPh>
    <phoneticPr fontId="2"/>
  </si>
  <si>
    <t>イシダ</t>
    <phoneticPr fontId="2"/>
  </si>
  <si>
    <t>ヒビト</t>
    <phoneticPr fontId="2"/>
  </si>
  <si>
    <t>石田</t>
    <rPh sb="0" eb="2">
      <t>イシダ</t>
    </rPh>
    <phoneticPr fontId="2"/>
  </si>
  <si>
    <t>響士</t>
    <rPh sb="0" eb="2">
      <t>ヒビト</t>
    </rPh>
    <phoneticPr fontId="2"/>
  </si>
  <si>
    <t>イシカワ</t>
    <phoneticPr fontId="2"/>
  </si>
  <si>
    <t>ソウマ</t>
    <phoneticPr fontId="2"/>
  </si>
  <si>
    <t>石川</t>
    <rPh sb="0" eb="2">
      <t>イシカワ</t>
    </rPh>
    <phoneticPr fontId="2"/>
  </si>
  <si>
    <t>蒼真</t>
    <rPh sb="0" eb="1">
      <t>アオイ</t>
    </rPh>
    <rPh sb="1" eb="2">
      <t>マ</t>
    </rPh>
    <phoneticPr fontId="2"/>
  </si>
  <si>
    <t>四街道市立中央小</t>
    <rPh sb="0" eb="8">
      <t>ヨツカイドウシリツチュウオウショウ</t>
    </rPh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</si>
  <si>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</si>
  <si>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四街道市立四和小</t>
    <rPh sb="0" eb="3">
      <t>ヨツカイドウ</t>
    </rPh>
    <rPh sb="3" eb="5">
      <t>シリツ</t>
    </rPh>
    <rPh sb="5" eb="7">
      <t>ヨンワ</t>
    </rPh>
    <rPh sb="7" eb="8">
      <t>ショウ</t>
    </rPh>
    <phoneticPr fontId="2"/>
  </si>
  <si>
    <t>四街道市立四和小</t>
    <rPh sb="0" eb="5">
      <t>ヨツカイドウシリツ</t>
    </rPh>
    <rPh sb="5" eb="8">
      <t>ヨンワショウ</t>
    </rPh>
    <phoneticPr fontId="2"/>
  </si>
  <si>
    <t>①</t>
    <phoneticPr fontId="2"/>
  </si>
  <si>
    <t>フクザワ</t>
    <phoneticPr fontId="2"/>
  </si>
  <si>
    <t>ソラ</t>
    <phoneticPr fontId="2"/>
  </si>
  <si>
    <t>福澤</t>
    <rPh sb="0" eb="2">
      <t>フクザワ</t>
    </rPh>
    <phoneticPr fontId="2"/>
  </si>
  <si>
    <t>輝空</t>
    <rPh sb="0" eb="2">
      <t>ソラ</t>
    </rPh>
    <phoneticPr fontId="2"/>
  </si>
  <si>
    <t>千葉市立千城台わかば小</t>
    <rPh sb="0" eb="4">
      <t>チバシリツ</t>
    </rPh>
    <rPh sb="4" eb="7">
      <t>チシロダイ</t>
    </rPh>
    <rPh sb="10" eb="11">
      <t>ショウ</t>
    </rPh>
    <phoneticPr fontId="2"/>
  </si>
  <si>
    <t>スギサキ</t>
    <phoneticPr fontId="2"/>
  </si>
  <si>
    <t>トワ</t>
    <phoneticPr fontId="2"/>
  </si>
  <si>
    <t>杉﨑</t>
    <rPh sb="0" eb="2">
      <t>スギサキ</t>
    </rPh>
    <phoneticPr fontId="2"/>
  </si>
  <si>
    <t>斗和</t>
    <rPh sb="0" eb="1">
      <t>ト</t>
    </rPh>
    <rPh sb="1" eb="2">
      <t>ワ</t>
    </rPh>
    <phoneticPr fontId="2"/>
  </si>
  <si>
    <t>カナイ</t>
    <phoneticPr fontId="2"/>
  </si>
  <si>
    <t>ユウト</t>
    <phoneticPr fontId="2"/>
  </si>
  <si>
    <t>金井</t>
    <rPh sb="0" eb="2">
      <t>カナイ</t>
    </rPh>
    <phoneticPr fontId="2"/>
  </si>
  <si>
    <t>佑斗</t>
    <rPh sb="0" eb="2">
      <t>ユウト</t>
    </rPh>
    <phoneticPr fontId="2"/>
  </si>
  <si>
    <t>ナリケ</t>
    <phoneticPr fontId="2"/>
  </si>
  <si>
    <t>シュンペイ</t>
    <phoneticPr fontId="2"/>
  </si>
  <si>
    <t>成毛</t>
    <rPh sb="0" eb="2">
      <t>ナリケ</t>
    </rPh>
    <phoneticPr fontId="2"/>
  </si>
  <si>
    <t>駿平</t>
    <rPh sb="0" eb="2">
      <t>シュンペイ</t>
    </rPh>
    <phoneticPr fontId="2"/>
  </si>
  <si>
    <t>四街道市立中央小</t>
    <rPh sb="0" eb="5">
      <t>ヨツカイドウシリツ</t>
    </rPh>
    <rPh sb="5" eb="8">
      <t>チュウオウショウ</t>
    </rPh>
    <phoneticPr fontId="2"/>
  </si>
  <si>
    <t>四街道市立四街道小</t>
    <rPh sb="0" eb="5">
      <t>ヨツカイドウシリツ</t>
    </rPh>
    <rPh sb="5" eb="9">
      <t>ヨツカイドウショウ</t>
    </rPh>
    <phoneticPr fontId="2"/>
  </si>
  <si>
    <t>千葉市立北貝塚小</t>
    <rPh sb="0" eb="4">
      <t>チバシリツ</t>
    </rPh>
    <rPh sb="4" eb="7">
      <t>キタカイヅカ</t>
    </rPh>
    <rPh sb="7" eb="8">
      <t>ショウ</t>
    </rPh>
    <phoneticPr fontId="2"/>
  </si>
  <si>
    <t>カナイ</t>
    <phoneticPr fontId="2"/>
  </si>
  <si>
    <t>ケンイチ</t>
    <phoneticPr fontId="2"/>
  </si>
  <si>
    <t>金井</t>
    <rPh sb="0" eb="2">
      <t>カナイ</t>
    </rPh>
    <phoneticPr fontId="2"/>
  </si>
  <si>
    <t>健一</t>
    <rPh sb="0" eb="2">
      <t>ケンイチ</t>
    </rPh>
    <phoneticPr fontId="2"/>
  </si>
  <si>
    <t>マツカネ</t>
    <phoneticPr fontId="2"/>
  </si>
  <si>
    <t>ダイヤ</t>
    <phoneticPr fontId="2"/>
  </si>
  <si>
    <t>松金</t>
    <rPh sb="0" eb="2">
      <t>マツカネ</t>
    </rPh>
    <phoneticPr fontId="2"/>
  </si>
  <si>
    <t>大弥</t>
    <rPh sb="0" eb="1">
      <t>ダイ</t>
    </rPh>
    <rPh sb="1" eb="2">
      <t>ヤ</t>
    </rPh>
    <phoneticPr fontId="2"/>
  </si>
  <si>
    <t>千葉市立山王小</t>
    <rPh sb="0" eb="4">
      <t>チバシリツ</t>
    </rPh>
    <rPh sb="4" eb="7">
      <t>サンノウショウ</t>
    </rPh>
    <phoneticPr fontId="2"/>
  </si>
  <si>
    <t>サトウ</t>
    <phoneticPr fontId="2"/>
  </si>
  <si>
    <t>ヒカル</t>
    <phoneticPr fontId="2"/>
  </si>
  <si>
    <t>佐藤</t>
    <rPh sb="0" eb="2">
      <t>サトウ</t>
    </rPh>
    <phoneticPr fontId="2"/>
  </si>
  <si>
    <t>光</t>
    <rPh sb="0" eb="1">
      <t>ヒカル</t>
    </rPh>
    <phoneticPr fontId="2"/>
  </si>
  <si>
    <t>四街道市立中央小</t>
    <rPh sb="0" eb="5">
      <t>ヨツカイドウシリツ</t>
    </rPh>
    <rPh sb="5" eb="7">
      <t>チュウオウ</t>
    </rPh>
    <rPh sb="7" eb="8">
      <t>ショウ</t>
    </rPh>
    <phoneticPr fontId="2"/>
  </si>
  <si>
    <t xml:space="preserve">２０２５年のスローガンは、「ボールをつなぐ」「全員で協力」「楽しく笑顔で」
拾ってつないでチャンスを作る、コートの中で一人ぼっちにしない、声掛けはミスした時はもちろんお互いのナイスプレーにも。
楽しんでいこうね、クローバーっ子！
</t>
    <rPh sb="4" eb="5">
      <t>ネン</t>
    </rPh>
    <rPh sb="23" eb="25">
      <t>ゼンイン</t>
    </rPh>
    <rPh sb="26" eb="28">
      <t>キョウリョク</t>
    </rPh>
    <rPh sb="30" eb="31">
      <t>タノ</t>
    </rPh>
    <rPh sb="33" eb="35">
      <t>エガオ</t>
    </rPh>
    <rPh sb="38" eb="39">
      <t>ヒロ</t>
    </rPh>
    <rPh sb="50" eb="51">
      <t>ツク</t>
    </rPh>
    <rPh sb="57" eb="58">
      <t>ナカ</t>
    </rPh>
    <rPh sb="59" eb="61">
      <t>ヒトリ</t>
    </rPh>
    <rPh sb="69" eb="71">
      <t>コエカ</t>
    </rPh>
    <rPh sb="77" eb="78">
      <t>トキ</t>
    </rPh>
    <rPh sb="84" eb="85">
      <t>タガ</t>
    </rPh>
    <rPh sb="97" eb="98">
      <t>タノ</t>
    </rPh>
    <rPh sb="112" eb="113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</si>
</sst>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" zoomScale="134" zoomScaleNormal="100" zoomScaleSheetLayoutView="134" workbookViewId="0">
      <selection activeCell="J9" sqref="J9:L1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7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4" customHeight="1">
      <c r="A2" s="118" t="s">
        <v>121</v>
      </c>
      <c r="B2" s="119"/>
      <c r="C2" s="120" t="s">
        <v>132</v>
      </c>
      <c r="D2" s="121"/>
      <c r="E2" s="121"/>
      <c r="F2" s="121"/>
      <c r="G2" s="121"/>
      <c r="H2" s="121"/>
      <c r="I2" s="122"/>
      <c r="J2" s="92" t="s">
        <v>119</v>
      </c>
      <c r="K2" s="222"/>
      <c r="L2" s="222"/>
      <c r="M2" s="222"/>
      <c r="N2" s="222"/>
      <c r="O2" s="223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133</v>
      </c>
      <c r="D3" s="126"/>
      <c r="E3" s="126"/>
      <c r="F3" s="126"/>
      <c r="G3" s="126"/>
      <c r="H3" s="126"/>
      <c r="I3" s="127"/>
      <c r="J3" s="219" t="s">
        <v>90</v>
      </c>
      <c r="K3" s="220"/>
      <c r="L3" s="220"/>
      <c r="M3" s="220"/>
      <c r="N3" s="220"/>
      <c r="O3" s="221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4" t="s">
        <v>112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1" t="s">
        <v>123</v>
      </c>
      <c r="B4" s="232"/>
      <c r="C4" s="224">
        <v>430629457</v>
      </c>
      <c r="D4" s="225"/>
      <c r="E4" s="225"/>
      <c r="F4" s="225"/>
      <c r="G4" s="225"/>
      <c r="H4" s="225"/>
      <c r="I4" s="226"/>
      <c r="J4" s="235" t="s">
        <v>117</v>
      </c>
      <c r="K4" s="236"/>
      <c r="L4" s="236"/>
      <c r="M4" s="236"/>
      <c r="N4" s="236"/>
      <c r="O4" s="237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3" t="s">
        <v>116</v>
      </c>
      <c r="B5" s="234"/>
      <c r="C5" s="227"/>
      <c r="D5" s="228"/>
      <c r="E5" s="228"/>
      <c r="F5" s="228"/>
      <c r="G5" s="228"/>
      <c r="H5" s="228"/>
      <c r="I5" s="229"/>
      <c r="J5" s="200">
        <v>14002</v>
      </c>
      <c r="K5" s="200"/>
      <c r="L5" s="200"/>
      <c r="M5" s="200"/>
      <c r="N5" s="200"/>
      <c r="O5" s="200"/>
      <c r="P5" s="170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4"/>
      <c r="B7" s="143"/>
      <c r="C7" s="110" t="s">
        <v>137</v>
      </c>
      <c r="D7" s="111"/>
      <c r="E7" s="112" t="s">
        <v>138</v>
      </c>
      <c r="F7" s="113"/>
      <c r="G7" s="202">
        <v>507226982</v>
      </c>
      <c r="H7" s="202"/>
      <c r="I7" s="202"/>
      <c r="J7" s="202">
        <v>15023</v>
      </c>
      <c r="K7" s="202"/>
      <c r="L7" s="202"/>
      <c r="M7" s="202">
        <v>217618</v>
      </c>
      <c r="N7" s="202"/>
      <c r="O7" s="202"/>
      <c r="P7" s="175" t="s">
        <v>7</v>
      </c>
      <c r="Q7" s="176"/>
      <c r="R7" s="145" t="s">
        <v>141</v>
      </c>
      <c r="S7" s="146"/>
      <c r="T7" s="146"/>
      <c r="U7" s="146"/>
      <c r="V7" s="27" t="s">
        <v>8</v>
      </c>
      <c r="W7" s="134" t="s">
        <v>142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62</v>
      </c>
    </row>
    <row r="8" spans="1:51" ht="18" customHeight="1">
      <c r="A8" s="74"/>
      <c r="B8" s="143"/>
      <c r="C8" s="114" t="s">
        <v>139</v>
      </c>
      <c r="D8" s="115"/>
      <c r="E8" s="116" t="s">
        <v>140</v>
      </c>
      <c r="F8" s="117"/>
      <c r="G8" s="202"/>
      <c r="H8" s="202"/>
      <c r="I8" s="202"/>
      <c r="J8" s="202"/>
      <c r="K8" s="202"/>
      <c r="L8" s="202"/>
      <c r="M8" s="202"/>
      <c r="N8" s="202"/>
      <c r="O8" s="202"/>
      <c r="P8" s="137" t="s">
        <v>143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4" customHeight="1">
      <c r="A9" s="74" t="s">
        <v>82</v>
      </c>
      <c r="B9" s="143"/>
      <c r="C9" s="110" t="s">
        <v>147</v>
      </c>
      <c r="D9" s="111"/>
      <c r="E9" s="112" t="s">
        <v>148</v>
      </c>
      <c r="F9" s="113"/>
      <c r="G9" s="202">
        <v>501484422</v>
      </c>
      <c r="H9" s="202"/>
      <c r="I9" s="202"/>
      <c r="J9" s="202"/>
      <c r="K9" s="202"/>
      <c r="L9" s="202"/>
      <c r="M9" s="202"/>
      <c r="N9" s="202"/>
      <c r="O9" s="202"/>
      <c r="P9" s="175" t="s">
        <v>7</v>
      </c>
      <c r="Q9" s="176"/>
      <c r="R9" s="145" t="s">
        <v>141</v>
      </c>
      <c r="S9" s="146"/>
      <c r="T9" s="146"/>
      <c r="U9" s="146"/>
      <c r="V9" s="27" t="s">
        <v>8</v>
      </c>
      <c r="W9" s="134" t="s">
        <v>151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157</v>
      </c>
      <c r="AM9" s="60"/>
      <c r="AN9" s="60"/>
      <c r="AO9" s="60"/>
      <c r="AP9" s="60"/>
      <c r="AQ9" s="60"/>
      <c r="AR9" s="60"/>
      <c r="AS9" s="36" t="s">
        <v>126</v>
      </c>
      <c r="AT9" s="54">
        <v>32</v>
      </c>
    </row>
    <row r="10" spans="1:51" ht="18" customHeight="1">
      <c r="A10" s="74"/>
      <c r="B10" s="143"/>
      <c r="C10" s="114" t="s">
        <v>149</v>
      </c>
      <c r="D10" s="115"/>
      <c r="E10" s="116" t="s">
        <v>150</v>
      </c>
      <c r="F10" s="117"/>
      <c r="G10" s="202"/>
      <c r="H10" s="202"/>
      <c r="I10" s="202"/>
      <c r="J10" s="202"/>
      <c r="K10" s="202"/>
      <c r="L10" s="202"/>
      <c r="M10" s="202"/>
      <c r="N10" s="202"/>
      <c r="O10" s="202"/>
      <c r="P10" s="137" t="s">
        <v>152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153</v>
      </c>
      <c r="AL10" s="62"/>
      <c r="AM10" s="62"/>
      <c r="AN10" s="62"/>
      <c r="AO10" s="37" t="s">
        <v>127</v>
      </c>
      <c r="AP10" s="63" t="s">
        <v>154</v>
      </c>
      <c r="AQ10" s="62"/>
      <c r="AR10" s="62"/>
      <c r="AS10" s="64"/>
      <c r="AT10" s="54"/>
    </row>
    <row r="11" spans="1:51" ht="14.4" customHeight="1">
      <c r="A11" s="74" t="s">
        <v>83</v>
      </c>
      <c r="B11" s="143"/>
      <c r="C11" s="110" t="s">
        <v>147</v>
      </c>
      <c r="D11" s="111"/>
      <c r="E11" s="112" t="s">
        <v>155</v>
      </c>
      <c r="F11" s="113"/>
      <c r="G11" s="202">
        <v>523251231</v>
      </c>
      <c r="H11" s="202"/>
      <c r="I11" s="202"/>
      <c r="J11" s="202"/>
      <c r="K11" s="202"/>
      <c r="L11" s="202"/>
      <c r="M11" s="202">
        <v>563822</v>
      </c>
      <c r="N11" s="202"/>
      <c r="O11" s="202"/>
      <c r="P11" s="175" t="s">
        <v>7</v>
      </c>
      <c r="Q11" s="176"/>
      <c r="R11" s="145" t="s">
        <v>141</v>
      </c>
      <c r="S11" s="146"/>
      <c r="T11" s="146"/>
      <c r="U11" s="146"/>
      <c r="V11" s="27" t="s">
        <v>8</v>
      </c>
      <c r="W11" s="134" t="s">
        <v>151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157</v>
      </c>
      <c r="AM11" s="60"/>
      <c r="AN11" s="60"/>
      <c r="AO11" s="60"/>
      <c r="AP11" s="60"/>
      <c r="AQ11" s="60"/>
      <c r="AR11" s="60"/>
      <c r="AS11" s="36" t="s">
        <v>126</v>
      </c>
      <c r="AT11" s="54">
        <v>31</v>
      </c>
    </row>
    <row r="12" spans="1:51" ht="18" customHeight="1">
      <c r="A12" s="74"/>
      <c r="B12" s="143"/>
      <c r="C12" s="114" t="s">
        <v>149</v>
      </c>
      <c r="D12" s="115"/>
      <c r="E12" s="116" t="s">
        <v>156</v>
      </c>
      <c r="F12" s="117"/>
      <c r="G12" s="202"/>
      <c r="H12" s="202"/>
      <c r="I12" s="202"/>
      <c r="J12" s="202"/>
      <c r="K12" s="202"/>
      <c r="L12" s="202"/>
      <c r="M12" s="202"/>
      <c r="N12" s="202"/>
      <c r="O12" s="202"/>
      <c r="P12" s="137" t="s">
        <v>152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1" t="s">
        <v>158</v>
      </c>
      <c r="AL12" s="62"/>
      <c r="AM12" s="62"/>
      <c r="AN12" s="62"/>
      <c r="AO12" s="37" t="s">
        <v>127</v>
      </c>
      <c r="AP12" s="63" t="s">
        <v>159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10" t="s">
        <v>201</v>
      </c>
      <c r="D13" s="111"/>
      <c r="E13" s="112" t="s">
        <v>202</v>
      </c>
      <c r="F13" s="113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4"/>
      <c r="B14" s="143"/>
      <c r="C14" s="114" t="s">
        <v>203</v>
      </c>
      <c r="D14" s="115"/>
      <c r="E14" s="116" t="s">
        <v>204</v>
      </c>
      <c r="F14" s="117"/>
      <c r="G14" s="205"/>
      <c r="H14" s="205"/>
      <c r="I14" s="205"/>
      <c r="J14" s="205"/>
      <c r="K14" s="205"/>
      <c r="L14" s="205"/>
      <c r="M14" s="205"/>
      <c r="N14" s="205"/>
      <c r="O14" s="205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6" t="s">
        <v>98</v>
      </c>
      <c r="B15" s="143"/>
      <c r="C15" s="110" t="s">
        <v>137</v>
      </c>
      <c r="D15" s="111"/>
      <c r="E15" s="112" t="s">
        <v>138</v>
      </c>
      <c r="F15" s="113"/>
      <c r="G15" s="205"/>
      <c r="H15" s="205"/>
      <c r="I15" s="205"/>
      <c r="J15" s="205"/>
      <c r="K15" s="205"/>
      <c r="L15" s="205"/>
      <c r="M15" s="205"/>
      <c r="N15" s="205"/>
      <c r="O15" s="205"/>
      <c r="P15" s="175" t="s">
        <v>7</v>
      </c>
      <c r="Q15" s="176"/>
      <c r="R15" s="145" t="s">
        <v>141</v>
      </c>
      <c r="S15" s="146"/>
      <c r="T15" s="146"/>
      <c r="U15" s="146"/>
      <c r="V15" s="27" t="s">
        <v>8</v>
      </c>
      <c r="W15" s="134" t="s">
        <v>142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>
        <v>62</v>
      </c>
    </row>
    <row r="16" spans="1:51" ht="18" customHeight="1">
      <c r="A16" s="74"/>
      <c r="B16" s="143"/>
      <c r="C16" s="114" t="s">
        <v>139</v>
      </c>
      <c r="D16" s="115"/>
      <c r="E16" s="116" t="s">
        <v>140</v>
      </c>
      <c r="F16" s="117"/>
      <c r="G16" s="205"/>
      <c r="H16" s="205"/>
      <c r="I16" s="205"/>
      <c r="J16" s="205"/>
      <c r="K16" s="205"/>
      <c r="L16" s="205"/>
      <c r="M16" s="205"/>
      <c r="N16" s="205"/>
      <c r="O16" s="205"/>
      <c r="P16" s="137" t="s">
        <v>143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145</v>
      </c>
      <c r="AL16" s="62"/>
      <c r="AM16" s="62"/>
      <c r="AN16" s="62"/>
      <c r="AO16" s="37" t="s">
        <v>127</v>
      </c>
      <c r="AP16" s="63" t="s">
        <v>146</v>
      </c>
      <c r="AQ16" s="62"/>
      <c r="AR16" s="62"/>
      <c r="AS16" s="64"/>
      <c r="AT16" s="54"/>
    </row>
    <row r="17" spans="1:46">
      <c r="A17" s="74" t="s">
        <v>0</v>
      </c>
      <c r="B17" s="143"/>
      <c r="C17" s="194" t="str">
        <f>IF(P16="","",P16)</f>
        <v>四街道市下志津新田2545-735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3"/>
      <c r="C19" s="194" t="str">
        <f>IF(AL15="","",AL15&amp;"-"&amp;AK16&amp;"-"&amp;AP16)</f>
        <v>090-5301-5624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3"/>
      <c r="C21" s="215">
        <v>90</v>
      </c>
      <c r="D21" s="207"/>
      <c r="E21" s="207">
        <v>5301</v>
      </c>
      <c r="F21" s="207"/>
      <c r="G21" s="207">
        <v>5624</v>
      </c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30"/>
      <c r="C22" s="216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3" t="s">
        <v>130</v>
      </c>
      <c r="B23" s="141" t="s">
        <v>86</v>
      </c>
      <c r="C23" s="195" t="s">
        <v>105</v>
      </c>
      <c r="D23" s="196"/>
      <c r="E23" s="197" t="s">
        <v>106</v>
      </c>
      <c r="F23" s="198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4"/>
      <c r="B24" s="143"/>
      <c r="C24" s="183" t="s">
        <v>103</v>
      </c>
      <c r="D24" s="184"/>
      <c r="E24" s="185" t="s">
        <v>104</v>
      </c>
      <c r="F24" s="186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6">
        <v>1</v>
      </c>
      <c r="B25" s="199" t="s">
        <v>180</v>
      </c>
      <c r="C25" s="110" t="s">
        <v>164</v>
      </c>
      <c r="D25" s="111"/>
      <c r="E25" s="112" t="s">
        <v>165</v>
      </c>
      <c r="F25" s="113"/>
      <c r="G25" s="97">
        <v>5</v>
      </c>
      <c r="H25" s="98"/>
      <c r="I25" s="101" t="s">
        <v>177</v>
      </c>
      <c r="J25" s="102"/>
      <c r="K25" s="102"/>
      <c r="L25" s="98"/>
      <c r="M25" s="97">
        <v>522854303</v>
      </c>
      <c r="N25" s="102"/>
      <c r="O25" s="98"/>
      <c r="P25" s="97">
        <v>150</v>
      </c>
      <c r="Q25" s="102"/>
      <c r="R25" s="102"/>
      <c r="S25" s="102"/>
      <c r="T25" s="104"/>
      <c r="U25" s="1"/>
      <c r="V25" s="1"/>
      <c r="W25" s="1"/>
      <c r="X25" s="1"/>
      <c r="Y25" s="209">
        <v>10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166</v>
      </c>
      <c r="D26" s="115"/>
      <c r="E26" s="116" t="s">
        <v>167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6">
        <v>2</v>
      </c>
      <c r="B27" s="108">
        <v>2</v>
      </c>
      <c r="C27" s="110" t="s">
        <v>160</v>
      </c>
      <c r="D27" s="111"/>
      <c r="E27" s="112" t="s">
        <v>161</v>
      </c>
      <c r="F27" s="113"/>
      <c r="G27" s="97">
        <v>5</v>
      </c>
      <c r="H27" s="98"/>
      <c r="I27" s="101" t="s">
        <v>176</v>
      </c>
      <c r="J27" s="102"/>
      <c r="K27" s="102"/>
      <c r="L27" s="98"/>
      <c r="M27" s="97">
        <v>522854297</v>
      </c>
      <c r="N27" s="102"/>
      <c r="O27" s="98"/>
      <c r="P27" s="97">
        <v>138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162</v>
      </c>
      <c r="D28" s="115"/>
      <c r="E28" s="116" t="s">
        <v>163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6">
        <v>3</v>
      </c>
      <c r="B29" s="108">
        <v>3</v>
      </c>
      <c r="C29" s="110" t="s">
        <v>190</v>
      </c>
      <c r="D29" s="111"/>
      <c r="E29" s="112" t="s">
        <v>191</v>
      </c>
      <c r="F29" s="113"/>
      <c r="G29" s="97">
        <v>5</v>
      </c>
      <c r="H29" s="98"/>
      <c r="I29" s="101" t="s">
        <v>198</v>
      </c>
      <c r="J29" s="102"/>
      <c r="K29" s="102"/>
      <c r="L29" s="98"/>
      <c r="M29" s="97">
        <v>524281466</v>
      </c>
      <c r="N29" s="102"/>
      <c r="O29" s="98"/>
      <c r="P29" s="97">
        <v>150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192</v>
      </c>
      <c r="D30" s="115"/>
      <c r="E30" s="116" t="s">
        <v>193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6">
        <v>4</v>
      </c>
      <c r="B31" s="108">
        <v>4</v>
      </c>
      <c r="C31" s="110" t="s">
        <v>205</v>
      </c>
      <c r="D31" s="111"/>
      <c r="E31" s="112" t="s">
        <v>206</v>
      </c>
      <c r="F31" s="113"/>
      <c r="G31" s="97">
        <v>5</v>
      </c>
      <c r="H31" s="98"/>
      <c r="I31" s="101" t="s">
        <v>209</v>
      </c>
      <c r="J31" s="102"/>
      <c r="K31" s="102"/>
      <c r="L31" s="98"/>
      <c r="M31" s="97">
        <v>52481459</v>
      </c>
      <c r="N31" s="102"/>
      <c r="O31" s="98"/>
      <c r="P31" s="97">
        <v>146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207</v>
      </c>
      <c r="D32" s="115"/>
      <c r="E32" s="116" t="s">
        <v>208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6">
        <v>5</v>
      </c>
      <c r="B33" s="108">
        <v>5</v>
      </c>
      <c r="C33" s="110" t="s">
        <v>168</v>
      </c>
      <c r="D33" s="111"/>
      <c r="E33" s="112" t="s">
        <v>169</v>
      </c>
      <c r="F33" s="113"/>
      <c r="G33" s="97">
        <v>4</v>
      </c>
      <c r="H33" s="98"/>
      <c r="I33" s="101" t="s">
        <v>178</v>
      </c>
      <c r="J33" s="102"/>
      <c r="K33" s="102"/>
      <c r="L33" s="98"/>
      <c r="M33" s="97">
        <v>522854310</v>
      </c>
      <c r="N33" s="102"/>
      <c r="O33" s="98"/>
      <c r="P33" s="97">
        <v>140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170</v>
      </c>
      <c r="D34" s="115"/>
      <c r="E34" s="116" t="s">
        <v>171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6">
        <v>6</v>
      </c>
      <c r="B35" s="108">
        <v>6</v>
      </c>
      <c r="C35" s="110" t="s">
        <v>172</v>
      </c>
      <c r="D35" s="111"/>
      <c r="E35" s="112" t="s">
        <v>173</v>
      </c>
      <c r="F35" s="113"/>
      <c r="G35" s="97">
        <v>4</v>
      </c>
      <c r="H35" s="98"/>
      <c r="I35" s="101" t="s">
        <v>179</v>
      </c>
      <c r="J35" s="102"/>
      <c r="K35" s="102"/>
      <c r="L35" s="98"/>
      <c r="M35" s="97">
        <v>522949504</v>
      </c>
      <c r="N35" s="102"/>
      <c r="O35" s="98"/>
      <c r="P35" s="97">
        <v>143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174</v>
      </c>
      <c r="D36" s="115"/>
      <c r="E36" s="116" t="s">
        <v>175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6">
        <v>7</v>
      </c>
      <c r="B37" s="108">
        <v>7</v>
      </c>
      <c r="C37" s="110" t="s">
        <v>194</v>
      </c>
      <c r="D37" s="111"/>
      <c r="E37" s="112" t="s">
        <v>195</v>
      </c>
      <c r="F37" s="113"/>
      <c r="G37" s="97">
        <v>4</v>
      </c>
      <c r="H37" s="98"/>
      <c r="I37" s="101" t="s">
        <v>199</v>
      </c>
      <c r="J37" s="102"/>
      <c r="K37" s="102"/>
      <c r="L37" s="98"/>
      <c r="M37" s="97">
        <v>523412830</v>
      </c>
      <c r="N37" s="102"/>
      <c r="O37" s="98"/>
      <c r="P37" s="97">
        <v>142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196</v>
      </c>
      <c r="D38" s="115"/>
      <c r="E38" s="116" t="s">
        <v>197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6">
        <v>8</v>
      </c>
      <c r="B39" s="108">
        <v>8</v>
      </c>
      <c r="C39" s="110" t="s">
        <v>186</v>
      </c>
      <c r="D39" s="111"/>
      <c r="E39" s="112" t="s">
        <v>187</v>
      </c>
      <c r="F39" s="113"/>
      <c r="G39" s="97">
        <v>3</v>
      </c>
      <c r="H39" s="98"/>
      <c r="I39" s="101" t="s">
        <v>200</v>
      </c>
      <c r="J39" s="102"/>
      <c r="K39" s="102"/>
      <c r="L39" s="98"/>
      <c r="M39" s="97">
        <v>524281473</v>
      </c>
      <c r="N39" s="102"/>
      <c r="O39" s="98"/>
      <c r="P39" s="97">
        <v>135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188</v>
      </c>
      <c r="D40" s="115"/>
      <c r="E40" s="116" t="s">
        <v>189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6">
        <v>9</v>
      </c>
      <c r="B41" s="108">
        <v>9</v>
      </c>
      <c r="C41" s="110" t="s">
        <v>210</v>
      </c>
      <c r="D41" s="111"/>
      <c r="E41" s="112" t="s">
        <v>211</v>
      </c>
      <c r="F41" s="113"/>
      <c r="G41" s="97">
        <v>3</v>
      </c>
      <c r="H41" s="98"/>
      <c r="I41" s="101" t="s">
        <v>214</v>
      </c>
      <c r="J41" s="102"/>
      <c r="K41" s="102"/>
      <c r="L41" s="98"/>
      <c r="M41" s="97">
        <v>523527726</v>
      </c>
      <c r="N41" s="102"/>
      <c r="O41" s="98"/>
      <c r="P41" s="97">
        <v>131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212</v>
      </c>
      <c r="D42" s="115"/>
      <c r="E42" s="116" t="s">
        <v>213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6">
        <v>10</v>
      </c>
      <c r="B43" s="108">
        <v>13</v>
      </c>
      <c r="C43" s="110" t="s">
        <v>181</v>
      </c>
      <c r="D43" s="111"/>
      <c r="E43" s="112" t="s">
        <v>182</v>
      </c>
      <c r="F43" s="113"/>
      <c r="G43" s="97">
        <v>4</v>
      </c>
      <c r="H43" s="98"/>
      <c r="I43" s="101" t="s">
        <v>185</v>
      </c>
      <c r="J43" s="102"/>
      <c r="K43" s="102"/>
      <c r="L43" s="98"/>
      <c r="M43" s="97">
        <v>521477671</v>
      </c>
      <c r="N43" s="102"/>
      <c r="O43" s="98"/>
      <c r="P43" s="97">
        <v>147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183</v>
      </c>
      <c r="D44" s="115"/>
      <c r="E44" s="116" t="s">
        <v>184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6">
        <v>11</v>
      </c>
      <c r="B45" s="108"/>
      <c r="C45" s="110"/>
      <c r="D45" s="111"/>
      <c r="E45" s="112"/>
      <c r="F45" s="113"/>
      <c r="G45" s="97"/>
      <c r="H45" s="98"/>
      <c r="I45" s="101"/>
      <c r="J45" s="102"/>
      <c r="K45" s="102"/>
      <c r="L45" s="98"/>
      <c r="M45" s="97"/>
      <c r="N45" s="102"/>
      <c r="O45" s="98"/>
      <c r="P45" s="97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/>
      <c r="D46" s="115"/>
      <c r="E46" s="116"/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6">
        <v>12</v>
      </c>
      <c r="B47" s="108"/>
      <c r="C47" s="110"/>
      <c r="D47" s="111"/>
      <c r="E47" s="112"/>
      <c r="F47" s="113"/>
      <c r="G47" s="97"/>
      <c r="H47" s="98"/>
      <c r="I47" s="101"/>
      <c r="J47" s="102"/>
      <c r="K47" s="102"/>
      <c r="L47" s="98"/>
      <c r="M47" s="97"/>
      <c r="N47" s="102"/>
      <c r="O47" s="98"/>
      <c r="P47" s="97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8"/>
      <c r="B48" s="189"/>
      <c r="C48" s="190"/>
      <c r="D48" s="191"/>
      <c r="E48" s="192"/>
      <c r="F48" s="193"/>
      <c r="G48" s="174"/>
      <c r="H48" s="187"/>
      <c r="I48" s="174"/>
      <c r="J48" s="132"/>
      <c r="K48" s="132"/>
      <c r="L48" s="187"/>
      <c r="M48" s="174"/>
      <c r="N48" s="132"/>
      <c r="O48" s="187"/>
      <c r="P48" s="174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7" t="s">
        <v>102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0" t="s">
        <v>215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2"/>
      <c r="V55" s="56">
        <f>LEN(A55)</f>
        <v>115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39370078740157483" right="0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男子</v>
      </c>
      <c r="I5" s="9">
        <f>入力!Y25</f>
        <v>10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14002</v>
      </c>
      <c r="B7" s="13" t="str">
        <f>IF(入力!C3="","",入力!C3)</f>
        <v>クローバー・V四街道</v>
      </c>
      <c r="C7" s="13" t="str">
        <f>IF(入力!C2="","",入力!C2)</f>
        <v>クローバー・ブイ　ヨツカイドウ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</v>
      </c>
      <c r="S7" s="13" t="str">
        <f>IF(入力!AE5="","",入力!AE5)</f>
        <v>四街道</v>
      </c>
      <c r="T7" s="13"/>
      <c r="U7" s="13">
        <f>IF(入力!C4="","",入力!C4)</f>
        <v>430629457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</v>
      </c>
      <c r="D16" s="13" t="str">
        <f>IF(入力!E8="","",入力!E8)</f>
        <v>公栄</v>
      </c>
      <c r="E16" s="13" t="str">
        <f>IF(入力!C7="","",入力!C7)</f>
        <v>ハラ</v>
      </c>
      <c r="F16" s="13" t="str">
        <f>IF(入力!E7="","",入力!E7)</f>
        <v>キミエ</v>
      </c>
      <c r="G16" s="13">
        <f>IF(入力!G7="","",入力!G7)</f>
        <v>507226982</v>
      </c>
      <c r="H16" s="13">
        <f>IF(入力!J7="","",入力!J7)</f>
        <v>15023</v>
      </c>
      <c r="I16" s="13">
        <f>IF(入力!M7="","",入力!M7)</f>
        <v>217618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0006</v>
      </c>
      <c r="T16" s="13" t="str">
        <f>IF(入力!P8="","",入力!P8)</f>
        <v>四街道市下志津新田2545-735</v>
      </c>
      <c r="U16" s="13" t="str">
        <f>IF(入力!AL7="","",入力!AL7)</f>
        <v>090</v>
      </c>
      <c r="V16" s="13" t="str">
        <f>IF(入力!AK8="","",入力!AK8)</f>
        <v>5301</v>
      </c>
      <c r="W16" s="13" t="str">
        <f>IF(入力!AP8="","",入力!AP8)</f>
        <v>5624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林</v>
      </c>
      <c r="D17" s="13" t="str">
        <f>IF(入力!E10="","",入力!E10)</f>
        <v>聖敏</v>
      </c>
      <c r="E17" s="13" t="str">
        <f>IF(入力!C9="","",入力!C9)</f>
        <v>ハヤシ</v>
      </c>
      <c r="F17" s="13" t="str">
        <f>IF(入力!E9="","",入力!E9)</f>
        <v>キヨトシ</v>
      </c>
      <c r="G17" s="13">
        <f>IF(入力!G9="","",入力!G9)</f>
        <v>501484422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32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0016</v>
      </c>
      <c r="T17" s="13" t="str">
        <f>IF(入力!P10="","",入力!P10)</f>
        <v>四街道市もねの里3-21-3</v>
      </c>
      <c r="U17" s="13" t="str">
        <f>IF(入力!AL9="","",入力!AL9)</f>
        <v>080</v>
      </c>
      <c r="V17" s="13" t="str">
        <f>IF(入力!AK10="","",入力!AK10)</f>
        <v>1196</v>
      </c>
      <c r="W17" s="13" t="str">
        <f>IF(入力!AP10="","",入力!AP10)</f>
        <v>0273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林</v>
      </c>
      <c r="D20" s="13" t="str">
        <f>IF(入力!E12="","",入力!E12)</f>
        <v>綾乃</v>
      </c>
      <c r="E20" s="13" t="str">
        <f>IF(入力!C11="","",入力!C11)</f>
        <v>ハヤシ</v>
      </c>
      <c r="F20" s="13" t="str">
        <f>IF(入力!E11="","",入力!E11)</f>
        <v>アヤノ</v>
      </c>
      <c r="G20" s="13">
        <f>IF(入力!G11="","",入力!G11)</f>
        <v>523251231</v>
      </c>
      <c r="H20" s="13" t="str">
        <f>IF(入力!J11="","",入力!J11)</f>
        <v/>
      </c>
      <c r="I20" s="13">
        <f>IF(入力!M11="","",入力!M11)</f>
        <v>563822</v>
      </c>
      <c r="J20" s="13"/>
      <c r="K20" s="13"/>
      <c r="L20" s="13">
        <f>IF(入力!AT11="","",入力!AT11)</f>
        <v>31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0016</v>
      </c>
      <c r="T20" s="13" t="str">
        <f>IF(入力!P12="","",入力!P12)</f>
        <v>四街道市もねの里3-21-3</v>
      </c>
      <c r="U20" s="13" t="str">
        <f>IF(入力!AL11="","",入力!AL11)</f>
        <v>080</v>
      </c>
      <c r="V20" s="13" t="str">
        <f>IF(入力!AK12="","",入力!AK12)</f>
        <v>5197</v>
      </c>
      <c r="W20" s="13" t="str">
        <f>IF(入力!AP12="","",入力!AP12)</f>
        <v>1580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</v>
      </c>
      <c r="D22" s="13" t="str">
        <f>IF(入力!E16="","",入力!E16)</f>
        <v>公栄</v>
      </c>
      <c r="E22" s="13" t="str">
        <f>IF(入力!C15="","",入力!C15)</f>
        <v>ハラ</v>
      </c>
      <c r="F22" s="13" t="str">
        <f>IF(入力!E15="","",入力!E15)</f>
        <v>キミエ</v>
      </c>
      <c r="G22" s="13"/>
      <c r="H22" s="13"/>
      <c r="I22" s="13"/>
      <c r="J22" s="13"/>
      <c r="K22" s="13"/>
      <c r="L22" s="13">
        <f>IF(入力!AT15="","",入力!AT15)</f>
        <v>62</v>
      </c>
      <c r="M22" s="13"/>
      <c r="N22" s="13">
        <f>IF(入力!C21="","",入力!C21)</f>
        <v>90</v>
      </c>
      <c r="O22" s="13">
        <f>IF(入力!E21="","",入力!E21)</f>
        <v>5301</v>
      </c>
      <c r="P22" s="13">
        <f>IF(入力!G21="","",入力!G21)</f>
        <v>5624</v>
      </c>
      <c r="Q22" s="13"/>
      <c r="R22" s="13" t="str">
        <f>IF(入力!R15="","",入力!R15)</f>
        <v>284</v>
      </c>
      <c r="S22" s="13" t="str">
        <f>IF(入力!W15="","",入力!W15)</f>
        <v>0006</v>
      </c>
      <c r="T22" s="13" t="str">
        <f>IF(入力!P16="","",入力!P16)</f>
        <v>四街道市下志津新田2545-735</v>
      </c>
      <c r="U22" s="13" t="str">
        <f>IF(入力!AL15="","",入力!AL15)</f>
        <v>090</v>
      </c>
      <c r="V22" s="13" t="str">
        <f>IF(入力!AK16="","",入力!AK16)</f>
        <v>5301</v>
      </c>
      <c r="W22" s="13" t="str">
        <f>IF(入力!AP16="","",入力!AP16)</f>
        <v>5624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金井</v>
      </c>
      <c r="D23" s="13" t="str">
        <f>IF(入力!$E$14="","",入力!$E$14)</f>
        <v>健一</v>
      </c>
      <c r="E23" s="13" t="str">
        <f>IF(入力!$C$13="","",入力!$C$13)</f>
        <v>カナイ</v>
      </c>
      <c r="F23" s="13" t="str">
        <f>IF(入力!$E$13="","",入力!$E$13)</f>
        <v>ケンイチ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中野</v>
      </c>
      <c r="D24" s="51" t="str">
        <f>VLOOKUP($B$51,$A$53:$F$352,4)</f>
        <v>隆一朗</v>
      </c>
      <c r="E24" s="51" t="str">
        <f>VLOOKUP($B$51,$A$53:$F$352,5)</f>
        <v>ナカノ</v>
      </c>
      <c r="F24" s="51" t="str">
        <f>VLOOKUP($B$51,$A$53:$F$352,6)</f>
        <v>リュウイチロウ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中野</v>
      </c>
      <c r="D53" s="13" t="str">
        <f>IF(入力!E26="","",入力!E26)</f>
        <v>隆一朗</v>
      </c>
      <c r="E53" s="13" t="str">
        <f>IF(入力!C25="","",入力!C25)</f>
        <v>ナカノ</v>
      </c>
      <c r="F53" s="13" t="str">
        <f>IF(入力!E25="","",入力!E25)</f>
        <v>リュウイチロウ</v>
      </c>
      <c r="G53" s="13">
        <f>IF(入力!M25="","",入力!M25)</f>
        <v>522854303</v>
      </c>
      <c r="H53" s="13" t="str">
        <f>IF(入力!I25="","",入力!I25)</f>
        <v>四街道市立四街道小</v>
      </c>
      <c r="I53" s="13">
        <f>IF(入力!G25="","",入力!G25)</f>
        <v>5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匠</v>
      </c>
      <c r="E54" s="13" t="str">
        <f>IF(入力!C27="","",入力!C27)</f>
        <v>サトウ</v>
      </c>
      <c r="F54" s="13" t="str">
        <f>IF(入力!E27="","",入力!E27)</f>
        <v>タクミ</v>
      </c>
      <c r="G54" s="13">
        <f>IF(入力!M27="","",入力!M27)</f>
        <v>522854297</v>
      </c>
      <c r="H54" s="13" t="str">
        <f>IF(入力!I27="","",入力!I27)</f>
        <v>四街道市立中央小</v>
      </c>
      <c r="I54" s="13">
        <f>IF(入力!G27="","",入力!G27)</f>
        <v>5</v>
      </c>
      <c r="J54" s="13">
        <f>IF(入力!P27="","",入力!P27)</f>
        <v>138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金井</v>
      </c>
      <c r="D55" s="13" t="str">
        <f>IF(入力!E30="","",入力!E30)</f>
        <v>佑斗</v>
      </c>
      <c r="E55" s="13" t="str">
        <f>IF(入力!C29="","",入力!C29)</f>
        <v>カナイ</v>
      </c>
      <c r="F55" s="13" t="str">
        <f>IF(入力!E29="","",入力!E29)</f>
        <v>ユウト</v>
      </c>
      <c r="G55" s="13">
        <f>IF(入力!M29="","",入力!M29)</f>
        <v>524281466</v>
      </c>
      <c r="H55" s="13" t="str">
        <f>IF(入力!I29="","",入力!I29)</f>
        <v>四街道市立中央小</v>
      </c>
      <c r="I55" s="13">
        <f>IF(入力!G29="","",入力!G29)</f>
        <v>5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松金</v>
      </c>
      <c r="D56" s="13" t="str">
        <f>IF(入力!E32="","",入力!E32)</f>
        <v>大弥</v>
      </c>
      <c r="E56" s="13" t="str">
        <f>IF(入力!C31="","",入力!C31)</f>
        <v>マツカネ</v>
      </c>
      <c r="F56" s="13" t="str">
        <f>IF(入力!E31="","",入力!E31)</f>
        <v>ダイヤ</v>
      </c>
      <c r="G56" s="13">
        <f>IF(入力!M31="","",入力!M31)</f>
        <v>52481459</v>
      </c>
      <c r="H56" s="13" t="str">
        <f>IF(入力!I31="","",入力!I31)</f>
        <v>千葉市立山王小</v>
      </c>
      <c r="I56" s="13">
        <f>IF(入力!G31="","",入力!G31)</f>
        <v>5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石田</v>
      </c>
      <c r="D57" s="13" t="str">
        <f>IF(入力!E34="","",入力!E34)</f>
        <v>響士</v>
      </c>
      <c r="E57" s="13" t="str">
        <f>IF(入力!C33="","",入力!C33)</f>
        <v>イシダ</v>
      </c>
      <c r="F57" s="13" t="str">
        <f>IF(入力!E33="","",入力!E33)</f>
        <v>ヒビト</v>
      </c>
      <c r="G57" s="13">
        <f>IF(入力!M33="","",入力!M33)</f>
        <v>522854310</v>
      </c>
      <c r="H57" s="13" t="str">
        <f>IF(入力!I33="","",入力!I33)</f>
        <v>四街道市立四和小</v>
      </c>
      <c r="I57" s="13">
        <f>IF(入力!G33="","",入力!G33)</f>
        <v>4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石川</v>
      </c>
      <c r="D58" s="13" t="str">
        <f>IF(入力!E36="","",入力!E36)</f>
        <v>蒼真</v>
      </c>
      <c r="E58" s="13" t="str">
        <f>IF(入力!C35="","",入力!C35)</f>
        <v>イシカワ</v>
      </c>
      <c r="F58" s="13" t="str">
        <f>IF(入力!E35="","",入力!E35)</f>
        <v>ソウマ</v>
      </c>
      <c r="G58" s="13">
        <f>IF(入力!M35="","",入力!M35)</f>
        <v>522949504</v>
      </c>
      <c r="H58" s="13" t="str">
        <f>IF(入力!I35="","",入力!I35)</f>
        <v>四街道市立四和小</v>
      </c>
      <c r="I58" s="13">
        <f>IF(入力!G35="","",入力!G35)</f>
        <v>4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成毛</v>
      </c>
      <c r="D59" s="13" t="str">
        <f>IF(入力!E38="","",入力!E38)</f>
        <v>駿平</v>
      </c>
      <c r="E59" s="13" t="str">
        <f>IF(入力!C37="","",入力!C37)</f>
        <v>ナリケ</v>
      </c>
      <c r="F59" s="13" t="str">
        <f>IF(入力!E37="","",入力!E37)</f>
        <v>シュンペイ</v>
      </c>
      <c r="G59" s="13">
        <f>IF(入力!M37="","",入力!M37)</f>
        <v>523412830</v>
      </c>
      <c r="H59" s="13" t="str">
        <f>IF(入力!I37="","",入力!I37)</f>
        <v>四街道市立四街道小</v>
      </c>
      <c r="I59" s="13">
        <f>IF(入力!G37="","",入力!G37)</f>
        <v>4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杉﨑</v>
      </c>
      <c r="D60" s="13" t="str">
        <f>IF(入力!E40="","",入力!E40)</f>
        <v>斗和</v>
      </c>
      <c r="E60" s="13" t="str">
        <f>IF(入力!C39="","",入力!C39)</f>
        <v>スギサキ</v>
      </c>
      <c r="F60" s="13" t="str">
        <f>IF(入力!E39="","",入力!E39)</f>
        <v>トワ</v>
      </c>
      <c r="G60" s="13">
        <f>IF(入力!M39="","",入力!M39)</f>
        <v>524281473</v>
      </c>
      <c r="H60" s="13" t="str">
        <f>IF(入力!I39="","",入力!I39)</f>
        <v>千葉市立北貝塚小</v>
      </c>
      <c r="I60" s="13">
        <f>IF(入力!G39="","",入力!G39)</f>
        <v>3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佐藤</v>
      </c>
      <c r="D61" s="13" t="str">
        <f>IF(入力!E42="","",入力!E42)</f>
        <v>光</v>
      </c>
      <c r="E61" s="13" t="str">
        <f>IF(入力!C41="","",入力!C41)</f>
        <v>サトウ</v>
      </c>
      <c r="F61" s="13" t="str">
        <f>IF(入力!E41="","",入力!E41)</f>
        <v>ヒカル</v>
      </c>
      <c r="G61" s="13">
        <f>IF(入力!M41="","",入力!M41)</f>
        <v>523527726</v>
      </c>
      <c r="H61" s="13" t="str">
        <f>IF(入力!I41="","",入力!I41)</f>
        <v>四街道市立中央小</v>
      </c>
      <c r="I61" s="13">
        <f>IF(入力!G41="","",入力!G41)</f>
        <v>3</v>
      </c>
      <c r="J61" s="13">
        <f>IF(入力!P41="","",入力!P41)</f>
        <v>131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13</v>
      </c>
      <c r="C62" s="13" t="str">
        <f>IF(入力!C44="","",入力!C44)</f>
        <v>福澤</v>
      </c>
      <c r="D62" s="13" t="str">
        <f>IF(入力!E44="","",入力!E44)</f>
        <v>輝空</v>
      </c>
      <c r="E62" s="13" t="str">
        <f>IF(入力!C43="","",入力!C43)</f>
        <v>フクザワ</v>
      </c>
      <c r="F62" s="13" t="str">
        <f>IF(入力!E43="","",入力!E43)</f>
        <v>ソラ</v>
      </c>
      <c r="G62" s="13">
        <f>IF(入力!M43="","",入力!M43)</f>
        <v>521477671</v>
      </c>
      <c r="H62" s="13" t="str">
        <f>IF(入力!I43="","",入力!I43)</f>
        <v>千葉市立千城台わかば小</v>
      </c>
      <c r="I62" s="13">
        <f>IF(入力!G43="","",入力!G43)</f>
        <v>4</v>
      </c>
      <c r="J62" s="13">
        <f>IF(入力!P43="","",入力!P43)</f>
        <v>147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クローバー・V 原</cp:lastModifiedBy>
  <cp:lastPrinted>2025-01-22T01:03:28Z</cp:lastPrinted>
  <dcterms:created xsi:type="dcterms:W3CDTF">2014-04-05T09:56:00Z</dcterms:created>
  <dcterms:modified xsi:type="dcterms:W3CDTF">2025-01-22T01:05:05Z</dcterms:modified>
</cp:coreProperties>
</file>