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<sst xmlns="http://schemas.openxmlformats.org/spreadsheetml/2006/main" count="433" uniqueCount="296">
  <si>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</si>
  <si>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</si>
  <si>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</si>
  <si>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</si>
  <si>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</si>
  <si>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</si>
  <si>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</si>
  <si>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</si>
  <si>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</si>
  <si>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</si>
  <si>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</si>
  <si>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</si>
  <si>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</si>
  <si>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</si>
  <si>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</si>
  <si>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</si>
  <si>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</si>
  <si>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</si>
  <si>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</si>
  <si>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</si>
  <si>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</si>
  <si>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</si>
  <si>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</si>
  <si>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</si>
  <si>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</si>
  <si>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</si>
  <si>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</si>
  <si>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</si>
  <si>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</si>
  <si>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</si>
  <si>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</si>
  <si>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</si>
  <si>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</si>
  <si>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</si>
  <si>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</si>
  <si>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</si>
  <si>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</si>
  <si>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</si>
  <si>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</si>
  <si>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</si>
  <si>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</si>
  <si>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</si>
  <si>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</si>
  <si>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</si>
  <si>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</si>
  <si>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</si>
  <si>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</si>
  <si>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</si>
  <si>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</si>
  <si>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</si>
  <si>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</si>
  <si>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</si>
  <si>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</si>
  <si>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</si>
  <si>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</si>
  <si>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</si>
  <si>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</si>
  <si>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</si>
  <si>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</si>
  <si>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</si>
  <si>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</si>
  <si>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</si>
  <si>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</si>
  <si>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</si>
  <si>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</si>
  <si>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</si>
  <si>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</si>
  <si>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</si>
  <si>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</si>
  <si>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</si>
  <si>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</si>
  <si>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</si>
  <si>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</si>
  <si>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</si>
  <si>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</si>
  <si>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</si>
  <si>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</si>
  <si>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</si>
  <si>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</si>
  <si>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</si>
  <si>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</si>
  <si>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</si>
  <si>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</si>
  <si>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</si>
  <si>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</si>
  <si>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</si>
  <si>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</si>
  <si>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</si>
  <si>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</si>
  <si>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</si>
  <si>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</si>
  <si>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</si>
  <si>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</si>
  <si>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</si>
  <si>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</si>
  <si>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</si>
  <si>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</si>
  <si>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</si>
  <si>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</si>
  <si>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</si>
  <si>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</si>
  <si>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</si>
  <si>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</si>
  <si>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</si>
  <si>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</si>
  <si>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</si>
  <si>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</si>
  <si>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</si>
  <si>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</si>
  <si>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</si>
  <si>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</si>
  <si>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</si>
  <si>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</si>
  <si>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</si>
  <si>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</si>
  <si>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</si>
  <si>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</si>
  <si>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</si>
  <si>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</si>
  <si>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</si>
  <si>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</si>
  <si>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</si>
  <si>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</si>
  <si>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</si>
  <si>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</si>
  <si>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</si>
  <si>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</si>
  <si>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</si>
  <si>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</si>
  <si>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</si>
  <si>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</si>
  <si>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</si>
  <si>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</si>
  <si>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</si>
  <si>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</si>
  <si>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</si>
  <si>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</si>
  <si>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</si>
  <si>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</si>
  <si>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</si>
  <si>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</si>
  <si>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</si>
  <si>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</si>
  <si>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</si>
  <si>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</si>
  <si>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</si>
  <si>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</si>
  <si>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</si>
  <si>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</si>
  <si>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</si>
  <si>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</si>
  <si>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</si>
  <si>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</si>
  <si>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</si>
  <si>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</si>
  <si>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</si>
  <si>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</si>
  <si>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</si>
  <si>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</si>
  <si>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</si>
  <si>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</si>
  <si>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</si>
  <si>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</si>
  <si>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</si>
  <si>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</si>
  <si>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</si>
  <si>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</si>
  <si>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</si>
  <si>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</si>
  <si>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</si>
  <si>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</si>
  <si>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</si>
  <si>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</si>
  <si>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</si>
  <si>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</si>
  <si>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</si>
  <si>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</si>
  <si>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</si>
  <si>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</si>
  <si>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</si>
  <si>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</si>
  <si>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</si>
  <si>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</si>
  <si>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</si>
  <si>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</si>
  <si>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</si>
  <si>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</si>
  <si>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</si>
  <si>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</si>
  <si>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</si>
  <si>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</si>
  <si>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</si>
  <si>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</si>
  <si>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</si>
  <si>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</si>
  <si>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</si>
  <si>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</si>
  <si>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</si>
  <si>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</si>
  <si>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</si>
  <si>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</si>
  <si>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</si>
  <si>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</si>
  <si>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ＪＲ総武</t>
    <rPh sb="2" eb="4">
      <t>ソウブ</t>
    </rPh>
    <phoneticPr fontId="2"/>
  </si>
  <si>
    <t>四街道</t>
    <rPh sb="0" eb="3">
      <t>ヨツカイドウ</t>
    </rPh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</si>
  <si>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</si>
  <si>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</si>
  <si>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ハラ</t>
    <phoneticPr fontId="2"/>
  </si>
  <si>
    <t>キミエ</t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</si>
  <si>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</si>
  <si>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</si>
  <si>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</si>
  <si>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043</t>
    <phoneticPr fontId="2"/>
  </si>
  <si>
    <t>422</t>
    <phoneticPr fontId="2"/>
  </si>
  <si>
    <t>4251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</si>
  <si>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</si>
  <si>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</si>
  <si>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ヤマダ</t>
    <phoneticPr fontId="2"/>
  </si>
  <si>
    <t>ノブオ</t>
    <phoneticPr fontId="2"/>
  </si>
  <si>
    <t>0044</t>
    <phoneticPr fontId="2"/>
  </si>
  <si>
    <t>四街道市和良比950-9-203</t>
    <rPh sb="0" eb="4">
      <t>ヨツカイドウシ</t>
    </rPh>
    <rPh sb="4" eb="7">
      <t>ワラビ</t>
    </rPh>
    <phoneticPr fontId="2"/>
  </si>
  <si>
    <t>433</t>
    <phoneticPr fontId="2"/>
  </si>
  <si>
    <t>1299</t>
    <phoneticPr fontId="2"/>
  </si>
  <si>
    <t>小笠原</t>
    <rPh sb="0" eb="3">
      <t>オガサワラ</t>
    </rPh>
    <phoneticPr fontId="2"/>
  </si>
  <si>
    <t>真由美</t>
    <rPh sb="0" eb="3">
      <t>マユミ</t>
    </rPh>
    <phoneticPr fontId="2"/>
  </si>
  <si>
    <t>オガサワラ</t>
    <phoneticPr fontId="2"/>
  </si>
  <si>
    <t>マユミ</t>
    <phoneticPr fontId="2"/>
  </si>
  <si>
    <t>0001</t>
    <phoneticPr fontId="2"/>
  </si>
  <si>
    <t>四街道市大日562-13</t>
    <rPh sb="0" eb="4">
      <t>ヨツカイドウシ</t>
    </rPh>
    <rPh sb="4" eb="6">
      <t>ダイニチ</t>
    </rPh>
    <phoneticPr fontId="2"/>
  </si>
  <si>
    <t>424</t>
    <phoneticPr fontId="2"/>
  </si>
  <si>
    <t>3349</t>
    <phoneticPr fontId="2"/>
  </si>
  <si>
    <t>江野澤</t>
    <rPh sb="0" eb="1">
      <t>エ</t>
    </rPh>
    <rPh sb="1" eb="2">
      <t>ノ</t>
    </rPh>
    <rPh sb="2" eb="3">
      <t>サワ</t>
    </rPh>
    <phoneticPr fontId="2"/>
  </si>
  <si>
    <t>遥瞳</t>
    <rPh sb="0" eb="1">
      <t>ハルカ</t>
    </rPh>
    <rPh sb="1" eb="2">
      <t>ヒトミ</t>
    </rPh>
    <phoneticPr fontId="2"/>
  </si>
  <si>
    <t>エノサワ</t>
    <phoneticPr fontId="2"/>
  </si>
  <si>
    <t>ハルト</t>
    <phoneticPr fontId="2"/>
  </si>
  <si>
    <t>043</t>
    <phoneticPr fontId="2"/>
  </si>
  <si>
    <t>422</t>
    <phoneticPr fontId="2"/>
  </si>
  <si>
    <t>4251</t>
    <phoneticPr fontId="2"/>
  </si>
  <si>
    <t>①</t>
    <phoneticPr fontId="2"/>
  </si>
  <si>
    <t>央羽</t>
    <rPh sb="0" eb="1">
      <t>オウ</t>
    </rPh>
    <rPh sb="1" eb="2">
      <t>ハネ</t>
    </rPh>
    <phoneticPr fontId="2"/>
  </si>
  <si>
    <t>ヒロワ</t>
    <phoneticPr fontId="2"/>
  </si>
  <si>
    <t>四街道市立大日小</t>
    <rPh sb="0" eb="5">
      <t>ヨツカイドウシリツ</t>
    </rPh>
    <rPh sb="5" eb="7">
      <t>ダイニチ</t>
    </rPh>
    <rPh sb="7" eb="8">
      <t>ショウ</t>
    </rPh>
    <phoneticPr fontId="2"/>
  </si>
  <si>
    <t>中村</t>
    <rPh sb="0" eb="2">
      <t>ナカムラ</t>
    </rPh>
    <phoneticPr fontId="2"/>
  </si>
  <si>
    <t>鳳志</t>
    <rPh sb="0" eb="1">
      <t>オオトリ</t>
    </rPh>
    <rPh sb="1" eb="2">
      <t>シ</t>
    </rPh>
    <phoneticPr fontId="2"/>
  </si>
  <si>
    <t>ナカムラ</t>
    <phoneticPr fontId="2"/>
  </si>
  <si>
    <t>フウジ</t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</si>
  <si>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</si>
  <si>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マサヤ</t>
    <phoneticPr fontId="2"/>
  </si>
  <si>
    <t>佐倉市立西志津小</t>
    <rPh sb="0" eb="4">
      <t>サクラシリツ</t>
    </rPh>
    <rPh sb="4" eb="5">
      <t>ニシ</t>
    </rPh>
    <rPh sb="5" eb="7">
      <t>シヅ</t>
    </rPh>
    <rPh sb="7" eb="8">
      <t>ショウ</t>
    </rPh>
    <phoneticPr fontId="2"/>
  </si>
  <si>
    <t>駿都</t>
    <rPh sb="0" eb="1">
      <t>シュン</t>
    </rPh>
    <rPh sb="1" eb="2">
      <t>ト</t>
    </rPh>
    <phoneticPr fontId="2"/>
  </si>
  <si>
    <t>ハヤト</t>
    <phoneticPr fontId="2"/>
  </si>
  <si>
    <t>千葉市立山王小</t>
    <rPh sb="0" eb="4">
      <t>チバシリツ</t>
    </rPh>
    <rPh sb="4" eb="6">
      <t>サンノウ</t>
    </rPh>
    <rPh sb="6" eb="7">
      <t>ショウ</t>
    </rPh>
    <phoneticPr fontId="2"/>
  </si>
  <si>
    <t>月冴</t>
    <rPh sb="0" eb="1">
      <t>ツキ</t>
    </rPh>
    <rPh sb="1" eb="2">
      <t>サ</t>
    </rPh>
    <phoneticPr fontId="2"/>
  </si>
  <si>
    <t>ツカサ</t>
    <phoneticPr fontId="2"/>
  </si>
  <si>
    <t>090</t>
    <phoneticPr fontId="2"/>
  </si>
  <si>
    <t>聖弥</t>
    <rPh sb="0" eb="1">
      <t>セイ</t>
    </rPh>
    <rPh sb="1" eb="2">
      <t>ヤ</t>
    </rPh>
    <phoneticPr fontId="2"/>
  </si>
  <si>
    <t>宇野</t>
    <rPh sb="0" eb="2">
      <t>ウノ</t>
    </rPh>
    <phoneticPr fontId="2"/>
  </si>
  <si>
    <t>啓太</t>
    <rPh sb="0" eb="2">
      <t>ケイタ</t>
    </rPh>
    <phoneticPr fontId="2"/>
  </si>
  <si>
    <t>ウノ</t>
    <phoneticPr fontId="2"/>
  </si>
  <si>
    <t>ケイタ</t>
    <phoneticPr fontId="2"/>
  </si>
  <si>
    <t>葛城</t>
    <rPh sb="0" eb="2">
      <t>カツラギ</t>
    </rPh>
    <phoneticPr fontId="2"/>
  </si>
  <si>
    <t>カツラギ</t>
    <phoneticPr fontId="2"/>
  </si>
  <si>
    <t>川村</t>
    <rPh sb="0" eb="2">
      <t>カワムラ</t>
    </rPh>
    <phoneticPr fontId="2"/>
  </si>
  <si>
    <t>カワムラ</t>
    <phoneticPr fontId="2"/>
  </si>
  <si>
    <t>久我</t>
    <rPh sb="0" eb="2">
      <t>クガ</t>
    </rPh>
    <phoneticPr fontId="2"/>
  </si>
  <si>
    <t>クガ</t>
    <phoneticPr fontId="2"/>
  </si>
  <si>
    <t>佐倉市立染井野小</t>
    <rPh sb="0" eb="4">
      <t>サクラシリツ</t>
    </rPh>
    <rPh sb="4" eb="7">
      <t>ソメイノ</t>
    </rPh>
    <rPh sb="7" eb="8">
      <t>ショウ</t>
    </rPh>
    <phoneticPr fontId="2"/>
  </si>
  <si>
    <t>オイカワ</t>
    <phoneticPr fontId="2"/>
  </si>
  <si>
    <t>ユウタ</t>
    <phoneticPr fontId="2"/>
  </si>
  <si>
    <t>及川</t>
    <rPh sb="0" eb="2">
      <t>オイカワ</t>
    </rPh>
    <phoneticPr fontId="2"/>
  </si>
  <si>
    <t>悠太</t>
    <rPh sb="0" eb="1">
      <t>ユウ</t>
    </rPh>
    <rPh sb="1" eb="2">
      <t>タ</t>
    </rPh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</si>
  <si>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</si>
  <si>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吉田</t>
    <rPh sb="0" eb="2">
      <t>ヨシダ</t>
    </rPh>
    <phoneticPr fontId="2"/>
  </si>
  <si>
    <t>蒼空</t>
    <rPh sb="0" eb="1">
      <t>アオ</t>
    </rPh>
    <rPh sb="1" eb="2">
      <t>ソラ</t>
    </rPh>
    <phoneticPr fontId="2"/>
  </si>
  <si>
    <t>ヨシダ</t>
    <phoneticPr fontId="2"/>
  </si>
  <si>
    <t>ソラ</t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</si>
  <si>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</si>
  <si>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林田</t>
    <rPh sb="0" eb="2">
      <t>ハヤシダ</t>
    </rPh>
    <phoneticPr fontId="2"/>
  </si>
  <si>
    <t>拓真</t>
    <rPh sb="0" eb="2">
      <t>タクマ</t>
    </rPh>
    <phoneticPr fontId="2"/>
  </si>
  <si>
    <t>佐藤</t>
    <rPh sb="0" eb="2">
      <t>サトウ</t>
    </rPh>
    <phoneticPr fontId="2"/>
  </si>
  <si>
    <t>広空</t>
    <rPh sb="0" eb="1">
      <t>ヒロ</t>
    </rPh>
    <rPh sb="1" eb="2">
      <t>ソラ</t>
    </rPh>
    <phoneticPr fontId="2"/>
  </si>
  <si>
    <t>鈴木</t>
    <rPh sb="0" eb="2">
      <t>スズキ</t>
    </rPh>
    <phoneticPr fontId="2"/>
  </si>
  <si>
    <t>奏馬</t>
    <rPh sb="0" eb="1">
      <t>ソウ</t>
    </rPh>
    <rPh sb="1" eb="2">
      <t>マ</t>
    </rPh>
    <phoneticPr fontId="2"/>
  </si>
  <si>
    <t>栗下</t>
    <rPh sb="0" eb="1">
      <t>クリ</t>
    </rPh>
    <rPh sb="1" eb="2">
      <t>シタ</t>
    </rPh>
    <phoneticPr fontId="2"/>
  </si>
  <si>
    <t>陽斗</t>
    <rPh sb="0" eb="1">
      <t>ヨウ</t>
    </rPh>
    <rPh sb="1" eb="2">
      <t>ト</t>
    </rPh>
    <phoneticPr fontId="2"/>
  </si>
  <si>
    <t>ハヤシダ</t>
    <phoneticPr fontId="2"/>
  </si>
  <si>
    <t>タクマ</t>
    <phoneticPr fontId="2"/>
  </si>
  <si>
    <t>サトウ</t>
    <phoneticPr fontId="2"/>
  </si>
  <si>
    <t>ヒロアキ</t>
    <phoneticPr fontId="2"/>
  </si>
  <si>
    <t>スズキ</t>
    <phoneticPr fontId="2"/>
  </si>
  <si>
    <t>ソウマ</t>
    <phoneticPr fontId="2"/>
  </si>
  <si>
    <t>クリシタ</t>
    <phoneticPr fontId="2"/>
  </si>
  <si>
    <t>ハルト</t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</si>
  <si>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</si>
  <si>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四街道市立和良比小</t>
    <rPh sb="0" eb="5">
      <t>ヨツカイドウシリツ</t>
    </rPh>
    <rPh sb="5" eb="8">
      <t>ワラビ</t>
    </rPh>
    <rPh sb="8" eb="9">
      <t>ショウ</t>
    </rPh>
    <phoneticPr fontId="2"/>
  </si>
  <si>
    <t>今年のチームスローガンは「最後まであきらめないで試合に勝つ！」
小学校１年生から入部し、誰よりも古株のキャプテンを先頭に、目の前の戦いをひとつずつ勝ち進む。
そして最後に手に入れるものは…。
負けるな！クローバーっ子！！</t>
    <rPh sb="0" eb="2">
      <t>コトシ</t>
    </rPh>
    <rPh sb="13" eb="15">
      <t>サイゴ</t>
    </rPh>
    <rPh sb="24" eb="26">
      <t>シアイ</t>
    </rPh>
    <rPh sb="27" eb="28">
      <t>カ</t>
    </rPh>
    <rPh sb="32" eb="35">
      <t>ショウガッコウ</t>
    </rPh>
    <rPh sb="36" eb="38">
      <t>ネンセイ</t>
    </rPh>
    <rPh sb="40" eb="42">
      <t>ニュウブ</t>
    </rPh>
    <rPh sb="44" eb="45">
      <t>ダレ</t>
    </rPh>
    <rPh sb="48" eb="49">
      <t>フル</t>
    </rPh>
    <rPh sb="49" eb="50">
      <t>カブ</t>
    </rPh>
    <rPh sb="57" eb="59">
      <t>セントウ</t>
    </rPh>
    <rPh sb="61" eb="62">
      <t>メ</t>
    </rPh>
    <rPh sb="63" eb="64">
      <t>マエ</t>
    </rPh>
    <rPh sb="65" eb="66">
      <t>タタカ</t>
    </rPh>
    <rPh sb="73" eb="74">
      <t>カ</t>
    </rPh>
    <rPh sb="75" eb="76">
      <t>スス</t>
    </rPh>
    <rPh sb="82" eb="84">
      <t>サイゴ</t>
    </rPh>
    <rPh sb="85" eb="86">
      <t>テ</t>
    </rPh>
    <rPh sb="87" eb="88">
      <t>イ</t>
    </rPh>
    <rPh sb="96" eb="97">
      <t>マ</t>
    </rPh>
    <rPh sb="107" eb="108">
      <t>コ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</si>
</sst>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43" zoomScaleNormal="100" workbookViewId="0">
      <selection activeCell="AL33" sqref="AL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8" t="s">
        <v>158</v>
      </c>
      <c r="K3" s="249"/>
      <c r="L3" s="249"/>
      <c r="M3" s="249"/>
      <c r="N3" s="249"/>
      <c r="O3" s="25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430629457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4">
        <v>14002</v>
      </c>
      <c r="K5" s="224"/>
      <c r="L5" s="224"/>
      <c r="M5" s="224"/>
      <c r="N5" s="224"/>
      <c r="O5" s="224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6">
        <v>507226982</v>
      </c>
      <c r="H7" s="226"/>
      <c r="I7" s="226"/>
      <c r="J7" s="226">
        <v>15023</v>
      </c>
      <c r="K7" s="226"/>
      <c r="L7" s="226"/>
      <c r="M7" s="226">
        <v>21056</v>
      </c>
      <c r="N7" s="226"/>
      <c r="O7" s="226"/>
      <c r="P7" s="199" t="s">
        <v>72</v>
      </c>
      <c r="Q7" s="200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217</v>
      </c>
      <c r="D9" s="133"/>
      <c r="E9" s="134" t="s">
        <v>218</v>
      </c>
      <c r="F9" s="135"/>
      <c r="G9" s="226">
        <v>505183298</v>
      </c>
      <c r="H9" s="226"/>
      <c r="I9" s="226"/>
      <c r="J9" s="226">
        <v>217618</v>
      </c>
      <c r="K9" s="226"/>
      <c r="L9" s="226"/>
      <c r="M9" s="226"/>
      <c r="N9" s="226"/>
      <c r="O9" s="226"/>
      <c r="P9" s="199" t="s">
        <v>72</v>
      </c>
      <c r="Q9" s="200"/>
      <c r="R9" s="168" t="s">
        <v>209</v>
      </c>
      <c r="S9" s="168"/>
      <c r="T9" s="168"/>
      <c r="U9" s="168"/>
      <c r="V9" s="50" t="s">
        <v>73</v>
      </c>
      <c r="W9" s="158" t="s">
        <v>219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56</v>
      </c>
    </row>
    <row r="10" spans="1:51" ht="18" customHeight="1">
      <c r="A10" s="96"/>
      <c r="B10" s="166"/>
      <c r="C10" s="136" t="s">
        <v>215</v>
      </c>
      <c r="D10" s="137"/>
      <c r="E10" s="138" t="s">
        <v>216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220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225</v>
      </c>
      <c r="D11" s="133"/>
      <c r="E11" s="134" t="s">
        <v>226</v>
      </c>
      <c r="F11" s="135"/>
      <c r="G11" s="226">
        <v>512242175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209</v>
      </c>
      <c r="S11" s="168"/>
      <c r="T11" s="168"/>
      <c r="U11" s="168"/>
      <c r="V11" s="50" t="s">
        <v>73</v>
      </c>
      <c r="W11" s="158" t="s">
        <v>227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194</v>
      </c>
      <c r="AT11" s="78">
        <v>37</v>
      </c>
    </row>
    <row r="12" spans="1:51" ht="18" customHeight="1">
      <c r="A12" s="96"/>
      <c r="B12" s="166"/>
      <c r="C12" s="136" t="s">
        <v>223</v>
      </c>
      <c r="D12" s="137"/>
      <c r="E12" s="138" t="s">
        <v>224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228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229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233</v>
      </c>
      <c r="D13" s="133"/>
      <c r="E13" s="134" t="s">
        <v>234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231</v>
      </c>
      <c r="D14" s="137"/>
      <c r="E14" s="138" t="s">
        <v>232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207</v>
      </c>
      <c r="D15" s="133"/>
      <c r="E15" s="134" t="s">
        <v>208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209</v>
      </c>
      <c r="S15" s="168"/>
      <c r="T15" s="168"/>
      <c r="U15" s="168"/>
      <c r="V15" s="49" t="s">
        <v>73</v>
      </c>
      <c r="W15" s="158" t="s">
        <v>210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235</v>
      </c>
      <c r="AM15" s="83"/>
      <c r="AN15" s="83"/>
      <c r="AO15" s="83"/>
      <c r="AP15" s="83"/>
      <c r="AQ15" s="83"/>
      <c r="AR15" s="83"/>
      <c r="AS15" s="59" t="s">
        <v>194</v>
      </c>
      <c r="AT15" s="78">
        <v>55</v>
      </c>
    </row>
    <row r="16" spans="1:51" ht="18" customHeight="1">
      <c r="A16" s="96"/>
      <c r="B16" s="166"/>
      <c r="C16" s="136" t="s">
        <v>205</v>
      </c>
      <c r="D16" s="137"/>
      <c r="E16" s="138" t="s">
        <v>206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236</v>
      </c>
      <c r="AL16" s="85"/>
      <c r="AM16" s="85"/>
      <c r="AN16" s="85"/>
      <c r="AO16" s="60" t="s">
        <v>195</v>
      </c>
      <c r="AP16" s="85" t="s">
        <v>237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四街道市下志津新田2545-735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043-422-4251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4" t="s">
        <v>254</v>
      </c>
      <c r="D21" s="236"/>
      <c r="E21" s="236">
        <v>5301</v>
      </c>
      <c r="F21" s="236"/>
      <c r="G21" s="236">
        <v>5624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238</v>
      </c>
      <c r="C25" s="132" t="s">
        <v>225</v>
      </c>
      <c r="D25" s="133"/>
      <c r="E25" s="134" t="s">
        <v>240</v>
      </c>
      <c r="F25" s="135"/>
      <c r="G25" s="119">
        <v>5</v>
      </c>
      <c r="H25" s="120"/>
      <c r="I25" s="123" t="s">
        <v>241</v>
      </c>
      <c r="J25" s="124"/>
      <c r="K25" s="124"/>
      <c r="L25" s="120"/>
      <c r="M25" s="119">
        <v>510511790</v>
      </c>
      <c r="N25" s="124"/>
      <c r="O25" s="120"/>
      <c r="P25" s="119">
        <v>144</v>
      </c>
      <c r="Q25" s="124"/>
      <c r="R25" s="124"/>
      <c r="S25" s="124"/>
      <c r="T25" s="126"/>
      <c r="U25" s="1"/>
      <c r="V25" s="1"/>
      <c r="W25" s="1"/>
      <c r="X25" s="1"/>
      <c r="Y25" s="238">
        <v>14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223</v>
      </c>
      <c r="D26" s="137"/>
      <c r="E26" s="138" t="s">
        <v>239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244</v>
      </c>
      <c r="D27" s="133"/>
      <c r="E27" s="134" t="s">
        <v>245</v>
      </c>
      <c r="F27" s="135"/>
      <c r="G27" s="119">
        <v>5</v>
      </c>
      <c r="H27" s="120"/>
      <c r="I27" s="123" t="s">
        <v>246</v>
      </c>
      <c r="J27" s="124"/>
      <c r="K27" s="124"/>
      <c r="L27" s="120"/>
      <c r="M27" s="119">
        <v>512342785</v>
      </c>
      <c r="N27" s="124"/>
      <c r="O27" s="120"/>
      <c r="P27" s="119">
        <v>153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242</v>
      </c>
      <c r="D28" s="137"/>
      <c r="E28" s="138" t="s">
        <v>243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258</v>
      </c>
      <c r="D29" s="133"/>
      <c r="E29" s="134" t="s">
        <v>259</v>
      </c>
      <c r="F29" s="135"/>
      <c r="G29" s="119">
        <v>5</v>
      </c>
      <c r="H29" s="120"/>
      <c r="I29" s="123" t="s">
        <v>248</v>
      </c>
      <c r="J29" s="124"/>
      <c r="K29" s="124"/>
      <c r="L29" s="120"/>
      <c r="M29" s="119">
        <v>514463404</v>
      </c>
      <c r="N29" s="124"/>
      <c r="O29" s="120"/>
      <c r="P29" s="119">
        <v>157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256</v>
      </c>
      <c r="D30" s="137"/>
      <c r="E30" s="138" t="s">
        <v>257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265</v>
      </c>
      <c r="D31" s="133"/>
      <c r="E31" s="134" t="s">
        <v>247</v>
      </c>
      <c r="F31" s="135"/>
      <c r="G31" s="119">
        <v>5</v>
      </c>
      <c r="H31" s="120"/>
      <c r="I31" s="123" t="s">
        <v>266</v>
      </c>
      <c r="J31" s="124"/>
      <c r="K31" s="124"/>
      <c r="L31" s="120"/>
      <c r="M31" s="119">
        <v>513364241</v>
      </c>
      <c r="N31" s="124"/>
      <c r="O31" s="120"/>
      <c r="P31" s="119">
        <v>144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264</v>
      </c>
      <c r="D32" s="137"/>
      <c r="E32" s="138" t="s">
        <v>255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261</v>
      </c>
      <c r="D33" s="133"/>
      <c r="E33" s="134" t="s">
        <v>250</v>
      </c>
      <c r="F33" s="135"/>
      <c r="G33" s="119">
        <v>4</v>
      </c>
      <c r="H33" s="120"/>
      <c r="I33" s="123" t="s">
        <v>251</v>
      </c>
      <c r="J33" s="124"/>
      <c r="K33" s="124"/>
      <c r="L33" s="120"/>
      <c r="M33" s="119">
        <v>512423975</v>
      </c>
      <c r="N33" s="124"/>
      <c r="O33" s="120"/>
      <c r="P33" s="119">
        <v>133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260</v>
      </c>
      <c r="D34" s="137"/>
      <c r="E34" s="138" t="s">
        <v>249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263</v>
      </c>
      <c r="D35" s="133"/>
      <c r="E35" s="134" t="s">
        <v>253</v>
      </c>
      <c r="F35" s="135"/>
      <c r="G35" s="119">
        <v>4</v>
      </c>
      <c r="H35" s="120"/>
      <c r="I35" s="123" t="s">
        <v>246</v>
      </c>
      <c r="J35" s="124"/>
      <c r="K35" s="124"/>
      <c r="L35" s="120"/>
      <c r="M35" s="119">
        <v>513284467</v>
      </c>
      <c r="N35" s="124"/>
      <c r="O35" s="120"/>
      <c r="P35" s="119">
        <v>129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262</v>
      </c>
      <c r="D36" s="137"/>
      <c r="E36" s="138" t="s">
        <v>252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267</v>
      </c>
      <c r="D37" s="133"/>
      <c r="E37" s="134" t="s">
        <v>268</v>
      </c>
      <c r="F37" s="135"/>
      <c r="G37" s="119">
        <v>4</v>
      </c>
      <c r="H37" s="120"/>
      <c r="I37" s="123" t="s">
        <v>271</v>
      </c>
      <c r="J37" s="231"/>
      <c r="K37" s="231"/>
      <c r="L37" s="232"/>
      <c r="M37" s="119">
        <v>514421175</v>
      </c>
      <c r="N37" s="124"/>
      <c r="O37" s="120"/>
      <c r="P37" s="119">
        <v>133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269</v>
      </c>
      <c r="D38" s="137"/>
      <c r="E38" s="138" t="s">
        <v>270</v>
      </c>
      <c r="F38" s="139"/>
      <c r="G38" s="121"/>
      <c r="H38" s="122"/>
      <c r="I38" s="233"/>
      <c r="J38" s="234"/>
      <c r="K38" s="234"/>
      <c r="L38" s="235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274</v>
      </c>
      <c r="D39" s="133"/>
      <c r="E39" s="134" t="s">
        <v>275</v>
      </c>
      <c r="F39" s="135"/>
      <c r="G39" s="119">
        <v>3</v>
      </c>
      <c r="H39" s="120"/>
      <c r="I39" s="123" t="s">
        <v>276</v>
      </c>
      <c r="J39" s="231"/>
      <c r="K39" s="231"/>
      <c r="L39" s="232"/>
      <c r="M39" s="119">
        <v>513284470</v>
      </c>
      <c r="N39" s="124"/>
      <c r="O39" s="120"/>
      <c r="P39" s="119">
        <v>134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272</v>
      </c>
      <c r="D40" s="137"/>
      <c r="E40" s="138" t="s">
        <v>273</v>
      </c>
      <c r="F40" s="139"/>
      <c r="G40" s="121"/>
      <c r="H40" s="122"/>
      <c r="I40" s="233"/>
      <c r="J40" s="234"/>
      <c r="K40" s="234"/>
      <c r="L40" s="235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285</v>
      </c>
      <c r="D41" s="133"/>
      <c r="E41" s="134" t="s">
        <v>286</v>
      </c>
      <c r="F41" s="135"/>
      <c r="G41" s="119">
        <v>4</v>
      </c>
      <c r="H41" s="120"/>
      <c r="I41" s="123" t="s">
        <v>293</v>
      </c>
      <c r="J41" s="124"/>
      <c r="K41" s="124"/>
      <c r="L41" s="120"/>
      <c r="M41" s="119">
        <v>514303780</v>
      </c>
      <c r="N41" s="124"/>
      <c r="O41" s="120"/>
      <c r="P41" s="119">
        <v>134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277</v>
      </c>
      <c r="D42" s="137"/>
      <c r="E42" s="138" t="s">
        <v>278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287</v>
      </c>
      <c r="D43" s="133"/>
      <c r="E43" s="134" t="s">
        <v>288</v>
      </c>
      <c r="F43" s="135"/>
      <c r="G43" s="119">
        <v>4</v>
      </c>
      <c r="H43" s="120"/>
      <c r="I43" s="123" t="s">
        <v>246</v>
      </c>
      <c r="J43" s="124"/>
      <c r="K43" s="124"/>
      <c r="L43" s="120"/>
      <c r="M43" s="119">
        <v>513739167</v>
      </c>
      <c r="N43" s="124"/>
      <c r="O43" s="120"/>
      <c r="P43" s="119">
        <v>137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279</v>
      </c>
      <c r="D44" s="137"/>
      <c r="E44" s="138" t="s">
        <v>280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289</v>
      </c>
      <c r="D45" s="133"/>
      <c r="E45" s="134" t="s">
        <v>290</v>
      </c>
      <c r="F45" s="135"/>
      <c r="G45" s="119">
        <v>4</v>
      </c>
      <c r="H45" s="120"/>
      <c r="I45" s="123" t="s">
        <v>276</v>
      </c>
      <c r="J45" s="124"/>
      <c r="K45" s="124"/>
      <c r="L45" s="120"/>
      <c r="M45" s="119">
        <v>513400402</v>
      </c>
      <c r="N45" s="124"/>
      <c r="O45" s="120"/>
      <c r="P45" s="119">
        <v>132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281</v>
      </c>
      <c r="D46" s="137"/>
      <c r="E46" s="138" t="s">
        <v>282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291</v>
      </c>
      <c r="D47" s="133"/>
      <c r="E47" s="134" t="s">
        <v>292</v>
      </c>
      <c r="F47" s="135"/>
      <c r="G47" s="119">
        <v>4</v>
      </c>
      <c r="H47" s="120"/>
      <c r="I47" s="123" t="s">
        <v>294</v>
      </c>
      <c r="J47" s="124"/>
      <c r="K47" s="124"/>
      <c r="L47" s="120"/>
      <c r="M47" s="119">
        <v>513400393</v>
      </c>
      <c r="N47" s="124"/>
      <c r="O47" s="120"/>
      <c r="P47" s="119">
        <v>143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283</v>
      </c>
      <c r="D48" s="215"/>
      <c r="E48" s="216" t="s">
        <v>284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295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" right="0.2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クローバー・Ｖ四街道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430629457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　公栄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507226982</v>
      </c>
      <c r="H7" s="276"/>
      <c r="I7" s="276"/>
      <c r="J7" s="276">
        <f>IF(入力!J7="","",入力!J7)</f>
        <v>15023</v>
      </c>
      <c r="K7" s="276"/>
      <c r="L7" s="276"/>
      <c r="M7" s="276">
        <f>IF(入力!M7="","",入力!M7)</f>
        <v>21056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2</v>
      </c>
      <c r="B9" s="268"/>
      <c r="C9" s="269" t="str">
        <f>IF(入力!C10="","",入力!C10&amp;"　"&amp;入力!E10)</f>
        <v>山田　信雄</v>
      </c>
      <c r="D9" s="270"/>
      <c r="E9" s="270"/>
      <c r="F9" s="270"/>
      <c r="G9" s="276">
        <f>IF(入力!G9="","",入力!G9)</f>
        <v>505183298</v>
      </c>
      <c r="H9" s="276"/>
      <c r="I9" s="276"/>
      <c r="J9" s="276">
        <f>IF(入力!J9="","",入力!J9)</f>
        <v>217618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3</v>
      </c>
      <c r="B11" s="268"/>
      <c r="C11" s="269" t="str">
        <f>IF(入力!C12="","",入力!C12&amp;"　"&amp;入力!E12)</f>
        <v>小笠原　真由美</v>
      </c>
      <c r="D11" s="270"/>
      <c r="E11" s="270"/>
      <c r="F11" s="270"/>
      <c r="G11" s="276">
        <f>IF(入力!G11="","",入力!G11)</f>
        <v>512242175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江野澤　遥瞳</v>
      </c>
      <c r="D13" s="270"/>
      <c r="E13" s="270"/>
      <c r="F13" s="270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8"/>
      <c r="B14" s="268"/>
      <c r="C14" s="273"/>
      <c r="D14" s="274"/>
      <c r="E14" s="274"/>
      <c r="F14" s="274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8" t="s">
        <v>5</v>
      </c>
      <c r="B15" s="268"/>
      <c r="C15" s="269" t="str">
        <f>IF(入力!C16="","",入力!C16&amp;"　"&amp;入力!E16)</f>
        <v>原　公栄</v>
      </c>
      <c r="D15" s="270"/>
      <c r="E15" s="270"/>
      <c r="F15" s="277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8"/>
      <c r="B16" s="268"/>
      <c r="C16" s="273"/>
      <c r="D16" s="274"/>
      <c r="E16" s="274"/>
      <c r="F16" s="278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8" t="s">
        <v>6</v>
      </c>
      <c r="B17" s="268"/>
      <c r="C17" s="279" t="str">
        <f>IF(入力!C17="","",入力!C17&amp;"　"&amp;入力!E17)</f>
        <v>四街道市下志津新田2545-735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043-422-4251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090－5301－5624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小笠原　央羽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四街道市立大日小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510511790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中村　鳳志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四街道市立栗山小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512342785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宇野　啓太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佐倉市立西志津小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514463404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久我　聖弥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佐倉市立染井野小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513364241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葛城　駿都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千葉市立山王小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512423975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川村　月冴</v>
      </c>
      <c r="D35" s="270"/>
      <c r="E35" s="270"/>
      <c r="F35" s="270"/>
      <c r="G35" s="268">
        <f>IF(入力!G35="","",入力!G35)</f>
        <v>4</v>
      </c>
      <c r="H35" s="268" t="str">
        <f>IF(入力!H35="","",入力!H35)</f>
        <v/>
      </c>
      <c r="I35" s="268" t="str">
        <f>IF(入力!I35="","",入力!I35)</f>
        <v>四街道市立栗山小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513284467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及川　悠太</v>
      </c>
      <c r="D37" s="270"/>
      <c r="E37" s="270"/>
      <c r="F37" s="270"/>
      <c r="G37" s="268">
        <f>IF(入力!G37="","",入力!G37)</f>
        <v>4</v>
      </c>
      <c r="H37" s="268" t="str">
        <f>IF(入力!H37="","",入力!H37)</f>
        <v/>
      </c>
      <c r="I37" s="268" t="str">
        <f>IF(入力!I37="","",入力!I37)</f>
        <v>四街道市立栗山小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514421175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吉田　蒼空</v>
      </c>
      <c r="D39" s="270"/>
      <c r="E39" s="270"/>
      <c r="F39" s="270"/>
      <c r="G39" s="268">
        <f>IF(入力!G39="","",入力!G39)</f>
        <v>3</v>
      </c>
      <c r="H39" s="268" t="str">
        <f>IF(入力!H39="","",入力!H39)</f>
        <v/>
      </c>
      <c r="I39" s="268" t="str">
        <f>IF(入力!I39="","",入力!I39)</f>
        <v>四街道市立八木原小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513284470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林田　拓真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四街道市立四街道小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514303780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佐藤　広空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四街道市立栗山小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513739167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鈴木　奏馬</v>
      </c>
      <c r="D45" s="270"/>
      <c r="E45" s="270"/>
      <c r="F45" s="270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四街道市立八木原小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513400402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栗下　陽斗</v>
      </c>
      <c r="D47" s="270"/>
      <c r="E47" s="270"/>
      <c r="F47" s="270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四街道市立和良比小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513400393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22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6">
        <v>36</v>
      </c>
      <c r="I12" s="407"/>
      <c r="J12" s="408"/>
      <c r="K12" s="4"/>
    </row>
    <row r="13" spans="1:60" ht="13.5" customHeight="1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6"/>
      <c r="I14" s="367"/>
      <c r="J14" s="36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>クローバー・ブイヨツカイドウ</v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四街道市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ＪＲ総武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>
      <c r="C17" s="433"/>
      <c r="D17" s="325"/>
      <c r="E17" s="325"/>
      <c r="F17" s="325"/>
      <c r="G17" s="385"/>
      <c r="H17" s="396" t="str">
        <f>IF(入力!C3="","",入力!C3)</f>
        <v>クローバー・Ｖ四街道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(男子)</v>
      </c>
      <c r="V17" s="392"/>
      <c r="W17" s="392"/>
      <c r="X17" s="393"/>
      <c r="Y17" s="417">
        <f>IF(入力!C4="","",入力!C4)</f>
        <v>430629457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>
      <c r="C18" s="363"/>
      <c r="D18" s="326"/>
      <c r="E18" s="326"/>
      <c r="F18" s="326"/>
      <c r="G18" s="364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4"/>
      <c r="AL18" s="354"/>
      <c r="AM18" s="380"/>
      <c r="AN18" s="402"/>
      <c r="AO18" s="403"/>
      <c r="AP18" s="403"/>
      <c r="AQ18" s="403"/>
      <c r="AR18" s="403"/>
      <c r="AS18" s="403"/>
      <c r="AT18" s="354"/>
      <c r="AU18" s="380"/>
      <c r="AV18" s="350"/>
      <c r="AW18" s="326"/>
      <c r="AX18" s="326"/>
      <c r="AY18" s="364"/>
      <c r="AZ18" s="390" t="str">
        <f>IF(入力!AE5="","",入力!AE5)</f>
        <v>四街道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71" t="s">
        <v>42</v>
      </c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 t="s">
        <v>69</v>
      </c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 t="s">
        <v>70</v>
      </c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372"/>
    </row>
    <row r="20" spans="3:58" ht="15" customHeight="1">
      <c r="C20" s="437" t="s">
        <v>43</v>
      </c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436">
        <f>IF(入力!J7="","",入力!J7)</f>
        <v>15023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>
        <f>IF(入力!J9="","",入力!J9)</f>
        <v>217618</v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 t="str">
        <f>IF(入力!J11="","",入力!J11)</f>
        <v/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>
      <c r="C21" s="437" t="s">
        <v>44</v>
      </c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436">
        <f>IF(入力!M7="","",入力!M7)</f>
        <v>21056</v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 t="str">
        <f>IF(入力!M11="","",入力!M11)</f>
        <v/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ハラ　キミエ</v>
      </c>
      <c r="I22" s="330"/>
      <c r="J22" s="330"/>
      <c r="K22" s="330"/>
      <c r="L22" s="330"/>
      <c r="M22" s="330"/>
      <c r="N22" s="330"/>
      <c r="O22" s="330"/>
      <c r="P22" s="330"/>
      <c r="Q22" s="339"/>
      <c r="R22" s="331" t="s">
        <v>45</v>
      </c>
      <c r="S22" s="330"/>
      <c r="T22" s="340">
        <f>IF(入力!AT7="","",入力!AT7)</f>
        <v>55</v>
      </c>
      <c r="U22" s="341"/>
      <c r="V22" s="342"/>
      <c r="W22" s="331" t="s">
        <v>46</v>
      </c>
      <c r="X22" s="331"/>
      <c r="Y22" s="331"/>
      <c r="Z22" s="14" t="s">
        <v>72</v>
      </c>
      <c r="AA22" s="15"/>
      <c r="AB22" s="330" t="str">
        <f>IF(入力!R7="","",入力!R7)</f>
        <v>284</v>
      </c>
      <c r="AC22" s="330"/>
      <c r="AD22" s="330"/>
      <c r="AE22" s="330"/>
      <c r="AF22" s="16" t="s">
        <v>73</v>
      </c>
      <c r="AG22" s="330" t="str">
        <f>IF(入力!W7="","",入力!W7)</f>
        <v>0006</v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9"/>
      <c r="AU22" s="331" t="s">
        <v>47</v>
      </c>
      <c r="AV22" s="330"/>
      <c r="AW22" s="330"/>
      <c r="AX22" s="17" t="s">
        <v>74</v>
      </c>
      <c r="AY22" s="330" t="str">
        <f>IF(入力!AL7="","",入力!AL7)</f>
        <v>043</v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>
      <c r="C23" s="363" t="s">
        <v>48</v>
      </c>
      <c r="D23" s="326"/>
      <c r="E23" s="326"/>
      <c r="F23" s="326"/>
      <c r="G23" s="364"/>
      <c r="H23" s="366" t="str">
        <f>IF(入力!C8="","",入力!C8&amp;"　"&amp;入力!E8)</f>
        <v>原　公栄</v>
      </c>
      <c r="I23" s="367"/>
      <c r="J23" s="367"/>
      <c r="K23" s="367"/>
      <c r="L23" s="367"/>
      <c r="M23" s="367"/>
      <c r="N23" s="367"/>
      <c r="O23" s="367"/>
      <c r="P23" s="367"/>
      <c r="Q23" s="368"/>
      <c r="R23" s="326"/>
      <c r="S23" s="326"/>
      <c r="T23" s="355"/>
      <c r="U23" s="356"/>
      <c r="V23" s="357"/>
      <c r="W23" s="354"/>
      <c r="X23" s="354"/>
      <c r="Y23" s="354"/>
      <c r="Z23" s="347" t="str">
        <f>IF(入力!P8="","",入力!P8)</f>
        <v>四街道市下志津新田2545-735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6"/>
      <c r="AV23" s="326"/>
      <c r="AW23" s="326"/>
      <c r="AX23" s="350" t="str">
        <f>IF(入力!AK8="","",入力!AK8)</f>
        <v>422</v>
      </c>
      <c r="AY23" s="326"/>
      <c r="AZ23" s="326"/>
      <c r="BA23" s="326"/>
      <c r="BB23" s="19" t="s">
        <v>76</v>
      </c>
      <c r="BC23" s="326" t="str">
        <f>IF(入力!AP8="","",入力!AP8)</f>
        <v>4251</v>
      </c>
      <c r="BD23" s="326"/>
      <c r="BE23" s="326"/>
      <c r="BF23" s="346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ヤマダ　ノブオ</v>
      </c>
      <c r="I24" s="330"/>
      <c r="J24" s="330"/>
      <c r="K24" s="330"/>
      <c r="L24" s="330"/>
      <c r="M24" s="330"/>
      <c r="N24" s="330"/>
      <c r="O24" s="330"/>
      <c r="P24" s="330"/>
      <c r="Q24" s="339"/>
      <c r="R24" s="331" t="s">
        <v>45</v>
      </c>
      <c r="S24" s="330"/>
      <c r="T24" s="340">
        <f>IF(入力!AT9="","",入力!AT9)</f>
        <v>56</v>
      </c>
      <c r="U24" s="341"/>
      <c r="V24" s="342"/>
      <c r="W24" s="331" t="s">
        <v>46</v>
      </c>
      <c r="X24" s="331"/>
      <c r="Y24" s="331"/>
      <c r="Z24" s="14" t="s">
        <v>72</v>
      </c>
      <c r="AA24" s="15"/>
      <c r="AB24" s="330" t="str">
        <f>IF(入力!R9="","",入力!R9)</f>
        <v>284</v>
      </c>
      <c r="AC24" s="330"/>
      <c r="AD24" s="330"/>
      <c r="AE24" s="330"/>
      <c r="AF24" s="16" t="s">
        <v>73</v>
      </c>
      <c r="AG24" s="330" t="str">
        <f>IF(入力!W9="","",入力!W9)</f>
        <v>0044</v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9"/>
      <c r="AU24" s="331" t="s">
        <v>47</v>
      </c>
      <c r="AV24" s="330"/>
      <c r="AW24" s="330"/>
      <c r="AX24" s="17" t="s">
        <v>74</v>
      </c>
      <c r="AY24" s="330" t="str">
        <f>IF(入力!AL9="","",入力!AL9)</f>
        <v>043</v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>
      <c r="C25" s="363" t="s">
        <v>78</v>
      </c>
      <c r="D25" s="326"/>
      <c r="E25" s="326"/>
      <c r="F25" s="326"/>
      <c r="G25" s="364"/>
      <c r="H25" s="366" t="str">
        <f>IF(入力!C10="","",入力!C10&amp;"　"&amp;入力!E10)</f>
        <v>山田　信雄</v>
      </c>
      <c r="I25" s="367"/>
      <c r="J25" s="367"/>
      <c r="K25" s="367"/>
      <c r="L25" s="367"/>
      <c r="M25" s="367"/>
      <c r="N25" s="367"/>
      <c r="O25" s="367"/>
      <c r="P25" s="367"/>
      <c r="Q25" s="368"/>
      <c r="R25" s="326"/>
      <c r="S25" s="326"/>
      <c r="T25" s="355"/>
      <c r="U25" s="356"/>
      <c r="V25" s="357"/>
      <c r="W25" s="354"/>
      <c r="X25" s="354"/>
      <c r="Y25" s="354"/>
      <c r="Z25" s="347" t="str">
        <f>IF(入力!P10="","",入力!P10)</f>
        <v>四街道市和良比950-9-203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6"/>
      <c r="AV25" s="326"/>
      <c r="AW25" s="326"/>
      <c r="AX25" s="350" t="str">
        <f>IF(入力!AK10="","",入力!AK10)</f>
        <v>433</v>
      </c>
      <c r="AY25" s="326"/>
      <c r="AZ25" s="326"/>
      <c r="BA25" s="326"/>
      <c r="BB25" s="19" t="s">
        <v>76</v>
      </c>
      <c r="BC25" s="326" t="str">
        <f>IF(入力!AP10="","",入力!AP10)</f>
        <v>1299</v>
      </c>
      <c r="BD25" s="326"/>
      <c r="BE25" s="326"/>
      <c r="BF25" s="346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オガサワラ　マユミ</v>
      </c>
      <c r="I26" s="330"/>
      <c r="J26" s="330"/>
      <c r="K26" s="330"/>
      <c r="L26" s="330"/>
      <c r="M26" s="330"/>
      <c r="N26" s="330"/>
      <c r="O26" s="330"/>
      <c r="P26" s="330"/>
      <c r="Q26" s="339"/>
      <c r="R26" s="331" t="s">
        <v>45</v>
      </c>
      <c r="S26" s="330"/>
      <c r="T26" s="340">
        <f>IF(入力!AT11="","",入力!AT11)</f>
        <v>37</v>
      </c>
      <c r="U26" s="341"/>
      <c r="V26" s="342"/>
      <c r="W26" s="331" t="s">
        <v>46</v>
      </c>
      <c r="X26" s="331"/>
      <c r="Y26" s="331"/>
      <c r="Z26" s="14" t="s">
        <v>72</v>
      </c>
      <c r="AA26" s="15"/>
      <c r="AB26" s="330" t="str">
        <f>IF(入力!R11="","",入力!R11)</f>
        <v>284</v>
      </c>
      <c r="AC26" s="330"/>
      <c r="AD26" s="330"/>
      <c r="AE26" s="330"/>
      <c r="AF26" s="16" t="s">
        <v>73</v>
      </c>
      <c r="AG26" s="330" t="str">
        <f>IF(入力!W11="","",入力!W11)</f>
        <v>0001</v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9"/>
      <c r="AU26" s="331" t="s">
        <v>47</v>
      </c>
      <c r="AV26" s="330"/>
      <c r="AW26" s="330"/>
      <c r="AX26" s="17" t="s">
        <v>74</v>
      </c>
      <c r="AY26" s="330" t="str">
        <f>IF(入力!AL11="","",入力!AL11)</f>
        <v>043</v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>
      <c r="C27" s="363" t="s">
        <v>79</v>
      </c>
      <c r="D27" s="326"/>
      <c r="E27" s="326"/>
      <c r="F27" s="326"/>
      <c r="G27" s="364"/>
      <c r="H27" s="366" t="str">
        <f>IF(入力!C12="","",入力!C12&amp;"　"&amp;入力!E12)</f>
        <v>小笠原　真由美</v>
      </c>
      <c r="I27" s="367"/>
      <c r="J27" s="367"/>
      <c r="K27" s="367"/>
      <c r="L27" s="367"/>
      <c r="M27" s="367"/>
      <c r="N27" s="367"/>
      <c r="O27" s="367"/>
      <c r="P27" s="367"/>
      <c r="Q27" s="368"/>
      <c r="R27" s="326"/>
      <c r="S27" s="326"/>
      <c r="T27" s="355"/>
      <c r="U27" s="356"/>
      <c r="V27" s="357"/>
      <c r="W27" s="354"/>
      <c r="X27" s="354"/>
      <c r="Y27" s="354"/>
      <c r="Z27" s="347" t="str">
        <f>IF(入力!P12="","",入力!P12)</f>
        <v>四街道市大日562-13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6"/>
      <c r="AV27" s="326"/>
      <c r="AW27" s="326"/>
      <c r="AX27" s="350" t="str">
        <f>IF(入力!AK12="","",入力!AK12)</f>
        <v>424</v>
      </c>
      <c r="AY27" s="326"/>
      <c r="AZ27" s="326"/>
      <c r="BA27" s="326"/>
      <c r="BB27" s="19" t="s">
        <v>76</v>
      </c>
      <c r="BC27" s="326" t="str">
        <f>IF(入力!AP12="","",入力!AP12)</f>
        <v>3349</v>
      </c>
      <c r="BD27" s="326"/>
      <c r="BE27" s="326"/>
      <c r="BF27" s="346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ハラ　キミエ</v>
      </c>
      <c r="I28" s="330"/>
      <c r="J28" s="330"/>
      <c r="K28" s="330"/>
      <c r="L28" s="330"/>
      <c r="M28" s="330"/>
      <c r="N28" s="330"/>
      <c r="O28" s="330"/>
      <c r="P28" s="330"/>
      <c r="Q28" s="339"/>
      <c r="R28" s="331" t="s">
        <v>45</v>
      </c>
      <c r="S28" s="330"/>
      <c r="T28" s="340">
        <f>IF(入力!AT15="","",入力!AT15)</f>
        <v>55</v>
      </c>
      <c r="U28" s="341"/>
      <c r="V28" s="342"/>
      <c r="W28" s="331" t="s">
        <v>46</v>
      </c>
      <c r="X28" s="331"/>
      <c r="Y28" s="331"/>
      <c r="Z28" s="14" t="s">
        <v>72</v>
      </c>
      <c r="AA28" s="15"/>
      <c r="AB28" s="330" t="str">
        <f>IF(入力!R15="","",入力!R15)</f>
        <v>284</v>
      </c>
      <c r="AC28" s="330"/>
      <c r="AD28" s="330"/>
      <c r="AE28" s="330"/>
      <c r="AF28" s="16" t="s">
        <v>73</v>
      </c>
      <c r="AG28" s="330" t="str">
        <f>IF(入力!W15="","",入力!W15)</f>
        <v>0006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9"/>
      <c r="AU28" s="331" t="s">
        <v>47</v>
      </c>
      <c r="AV28" s="330"/>
      <c r="AW28" s="330"/>
      <c r="AX28" s="17" t="s">
        <v>74</v>
      </c>
      <c r="AY28" s="330" t="str">
        <f>IF(入力!AL15="","",入力!AL15)</f>
        <v>043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>
      <c r="C29" s="358" t="s">
        <v>49</v>
      </c>
      <c r="D29" s="332"/>
      <c r="E29" s="332"/>
      <c r="F29" s="332"/>
      <c r="G29" s="359"/>
      <c r="H29" s="351" t="str">
        <f>IF(入力!C16="","",入力!C16&amp;"　"&amp;入力!E16)</f>
        <v>原　公栄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32"/>
      <c r="S29" s="332"/>
      <c r="T29" s="343"/>
      <c r="U29" s="344"/>
      <c r="V29" s="345"/>
      <c r="W29" s="338"/>
      <c r="X29" s="338"/>
      <c r="Y29" s="338"/>
      <c r="Z29" s="333" t="str">
        <f>IF(入力!P16="","",入力!P16)</f>
        <v>四街道市下志津新田2545-735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 t="str">
        <f>IF(入力!AK16="","",入力!AK16)</f>
        <v>422</v>
      </c>
      <c r="AY29" s="332"/>
      <c r="AZ29" s="332"/>
      <c r="BA29" s="332"/>
      <c r="BB29" s="73" t="s">
        <v>76</v>
      </c>
      <c r="BC29" s="332" t="str">
        <f>IF(入力!AP16="","",入力!AP16)</f>
        <v>4251</v>
      </c>
      <c r="BD29" s="332"/>
      <c r="BE29" s="332"/>
      <c r="BF29" s="33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29"/>
    </row>
    <row r="34" spans="3:58" ht="15" customHeight="1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オガサワラ　ヒロワ
小笠原　央羽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5</v>
      </c>
      <c r="R34" s="299"/>
      <c r="S34" s="300"/>
      <c r="T34" s="304" t="str">
        <f>IF(入力!I25="","",入力!I25)</f>
        <v>四街道市立大日小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510511790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144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ナカムラ　フウジ
中村　鳳志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5</v>
      </c>
      <c r="R36" s="299"/>
      <c r="S36" s="300"/>
      <c r="T36" s="304" t="str">
        <f>IF(入力!I27="","",入力!I27)</f>
        <v>四街道市立栗山小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512342785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153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ウノ　ケイタ
宇野　啓太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5</v>
      </c>
      <c r="R38" s="299"/>
      <c r="S38" s="300"/>
      <c r="T38" s="304" t="str">
        <f>IF(入力!I29="","",入力!I29)</f>
        <v>佐倉市立西志津小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514463404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157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クガ　マサヤ
久我　聖弥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5</v>
      </c>
      <c r="R40" s="299"/>
      <c r="S40" s="300"/>
      <c r="T40" s="304" t="str">
        <f>IF(入力!I31="","",入力!I31)</f>
        <v>佐倉市立染井野小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513364241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144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カツラギ　ハヤト
葛城　駿都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4</v>
      </c>
      <c r="R42" s="299"/>
      <c r="S42" s="300"/>
      <c r="T42" s="304" t="str">
        <f>IF(入力!I33="","",入力!I33)</f>
        <v>千葉市立山王小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512423975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133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カワムラ　ツカサ
川村　月冴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4</v>
      </c>
      <c r="R44" s="299"/>
      <c r="S44" s="300"/>
      <c r="T44" s="304" t="str">
        <f>IF(入力!I35="","",入力!I35)</f>
        <v>四街道市立栗山小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513284467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129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オイカワ　ユウタ
及川　悠太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4</v>
      </c>
      <c r="R46" s="299"/>
      <c r="S46" s="300"/>
      <c r="T46" s="304" t="str">
        <f>IF(入力!I37="","",入力!I37)</f>
        <v>四街道市立栗山小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514421175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133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ヨシダ　ソラ
吉田　蒼空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3</v>
      </c>
      <c r="R48" s="299"/>
      <c r="S48" s="300"/>
      <c r="T48" s="304" t="str">
        <f>IF(入力!I39="","",入力!I39)</f>
        <v>四街道市立八木原小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513284470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134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ハヤシダ　タクマ
林田　拓真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4</v>
      </c>
      <c r="R50" s="299"/>
      <c r="S50" s="300"/>
      <c r="T50" s="304" t="str">
        <f>IF(入力!I41="","",入力!I41)</f>
        <v>四街道市立四街道小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514303780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134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>
        <f>IF(入力!B43="","",入力!B43)</f>
        <v>10</v>
      </c>
      <c r="D52" s="287"/>
      <c r="E52" s="288"/>
      <c r="F52" s="292" t="str">
        <f>IF(入力!C44="","",入力!C43&amp;"　"&amp;入力!E43&amp;"
"&amp;入力!C44&amp;"　"&amp;入力!E44)</f>
        <v>サトウ　ヒロアキ
佐藤　広空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>
        <f>IF(入力!G43="","",入力!G43)</f>
        <v>4</v>
      </c>
      <c r="R52" s="299"/>
      <c r="S52" s="300"/>
      <c r="T52" s="304" t="str">
        <f>IF(入力!I43="","",入力!I43)</f>
        <v>四街道市立栗山小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513739167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137</v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>
        <f>IF(入力!B45="","",入力!B45)</f>
        <v>11</v>
      </c>
      <c r="D54" s="287"/>
      <c r="E54" s="288"/>
      <c r="F54" s="292" t="str">
        <f>IF(入力!C46="","",入力!C45&amp;"　"&amp;入力!E45&amp;"
"&amp;入力!C46&amp;"　"&amp;入力!E46)</f>
        <v>スズキ　ソウマ
鈴木　奏馬</v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>
        <f>IF(入力!G45="","",入力!G45)</f>
        <v>4</v>
      </c>
      <c r="R54" s="299"/>
      <c r="S54" s="300"/>
      <c r="T54" s="304" t="str">
        <f>IF(入力!I45="","",入力!I45)</f>
        <v>四街道市立八木原小</v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>
        <f>IF(入力!M45="","",入力!M45)</f>
        <v>513400402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>
        <f>IF(入力!P45="","",入力!P45)</f>
        <v>132</v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>
        <f>IF(入力!B47="","",入力!B47)</f>
        <v>12</v>
      </c>
      <c r="D56" s="287"/>
      <c r="E56" s="288"/>
      <c r="F56" s="292" t="str">
        <f>IF(入力!C48="","",入力!C47&amp;"　"&amp;入力!E47&amp;"
"&amp;入力!C48&amp;"　"&amp;入力!E48)</f>
        <v>クリシタ　ハルト
栗下　陽斗</v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>
        <f>IF(入力!G47="","",入力!G47)</f>
        <v>4</v>
      </c>
      <c r="R56" s="299"/>
      <c r="S56" s="300"/>
      <c r="T56" s="304" t="str">
        <f>IF(入力!I47="","",入力!I47)</f>
        <v>四街道市立和良比小</v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>
        <f>IF(入力!M47="","",入力!M47)</f>
        <v>513400393</v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>
        <f>IF(入力!P47="","",入力!P47)</f>
        <v>143</v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3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クローバー・Ｖ四街道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430629457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　公栄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507226982</v>
      </c>
      <c r="H7" s="276"/>
      <c r="I7" s="276"/>
      <c r="J7" s="276">
        <f>IF(入力!J7="","",入力!J7)</f>
        <v>15023</v>
      </c>
      <c r="K7" s="276"/>
      <c r="L7" s="276"/>
      <c r="M7" s="276">
        <f>IF(入力!M7="","",入力!M7)</f>
        <v>21056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山田　信雄</v>
      </c>
      <c r="D9" s="270"/>
      <c r="E9" s="270"/>
      <c r="F9" s="270"/>
      <c r="G9" s="276">
        <f>IF(入力!G9="","",入力!G9)</f>
        <v>505183298</v>
      </c>
      <c r="H9" s="276"/>
      <c r="I9" s="276"/>
      <c r="J9" s="276">
        <f>IF(入力!J9="","",入力!J9)</f>
        <v>217618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>小笠原　真由美</v>
      </c>
      <c r="D11" s="270"/>
      <c r="E11" s="270"/>
      <c r="F11" s="270"/>
      <c r="G11" s="276">
        <f>IF(入力!G11="","",入力!G11)</f>
        <v>512242175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江野澤　遥瞳</v>
      </c>
      <c r="D13" s="270"/>
      <c r="E13" s="270"/>
      <c r="F13" s="270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8"/>
      <c r="B14" s="268"/>
      <c r="C14" s="273"/>
      <c r="D14" s="274"/>
      <c r="E14" s="274"/>
      <c r="F14" s="274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8" t="s">
        <v>5</v>
      </c>
      <c r="B15" s="268"/>
      <c r="C15" s="269" t="str">
        <f>IF(入力!C16="","",入力!C16&amp;"　"&amp;入力!E16)</f>
        <v>原　公栄</v>
      </c>
      <c r="D15" s="270"/>
      <c r="E15" s="270"/>
      <c r="F15" s="277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8"/>
      <c r="B16" s="268"/>
      <c r="C16" s="273"/>
      <c r="D16" s="274"/>
      <c r="E16" s="274"/>
      <c r="F16" s="278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8" t="s">
        <v>6</v>
      </c>
      <c r="B17" s="268"/>
      <c r="C17" s="279" t="str">
        <f>IF(入力!C17="","",入力!C17&amp;"　"&amp;入力!E17)</f>
        <v>四街道市下志津新田2545-735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043-422-4251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090－5301－5624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小笠原　央羽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四街道市立大日小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510511790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中村　鳳志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四街道市立栗山小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512342785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宇野　啓太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佐倉市立西志津小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514463404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久我　聖弥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佐倉市立染井野小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513364241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葛城　駿都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千葉市立山王小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512423975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川村　月冴</v>
      </c>
      <c r="D35" s="270"/>
      <c r="E35" s="270"/>
      <c r="F35" s="270"/>
      <c r="G35" s="268">
        <f>IF(入力!G35="","",入力!G35)</f>
        <v>4</v>
      </c>
      <c r="H35" s="268" t="str">
        <f>IF(入力!H35="","",入力!H35)</f>
        <v/>
      </c>
      <c r="I35" s="268" t="str">
        <f>IF(入力!I35="","",入力!I35)</f>
        <v>四街道市立栗山小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513284467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及川　悠太</v>
      </c>
      <c r="D37" s="270"/>
      <c r="E37" s="270"/>
      <c r="F37" s="270"/>
      <c r="G37" s="268">
        <f>IF(入力!G37="","",入力!G37)</f>
        <v>4</v>
      </c>
      <c r="H37" s="268" t="str">
        <f>IF(入力!H37="","",入力!H37)</f>
        <v/>
      </c>
      <c r="I37" s="268" t="str">
        <f>IF(入力!I37="","",入力!I37)</f>
        <v>四街道市立栗山小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514421175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吉田　蒼空</v>
      </c>
      <c r="D39" s="270"/>
      <c r="E39" s="270"/>
      <c r="F39" s="270"/>
      <c r="G39" s="268">
        <f>IF(入力!G39="","",入力!G39)</f>
        <v>3</v>
      </c>
      <c r="H39" s="268" t="str">
        <f>IF(入力!H39="","",入力!H39)</f>
        <v/>
      </c>
      <c r="I39" s="268" t="str">
        <f>IF(入力!I39="","",入力!I39)</f>
        <v>四街道市立八木原小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513284470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林田　拓真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四街道市立四街道小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514303780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佐藤　広空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四街道市立栗山小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513739167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鈴木　奏馬</v>
      </c>
      <c r="D45" s="270"/>
      <c r="E45" s="270"/>
      <c r="F45" s="270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四街道市立八木原小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513400402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栗下　陽斗</v>
      </c>
      <c r="D47" s="270"/>
      <c r="E47" s="270"/>
      <c r="F47" s="270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四街道市立和良比小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513400393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クローバー・Ｖ四街道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430629457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　公栄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507226982</v>
      </c>
      <c r="H7" s="276"/>
      <c r="I7" s="276"/>
      <c r="J7" s="276">
        <f>IF(入力!J7="","",入力!J7)</f>
        <v>15023</v>
      </c>
      <c r="K7" s="276"/>
      <c r="L7" s="276"/>
      <c r="M7" s="276">
        <f>IF(入力!M7="","",入力!M7)</f>
        <v>21056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山田　信雄</v>
      </c>
      <c r="D9" s="270"/>
      <c r="E9" s="270"/>
      <c r="F9" s="270"/>
      <c r="G9" s="276">
        <f>IF(入力!G9="","",入力!G9)</f>
        <v>505183298</v>
      </c>
      <c r="H9" s="276"/>
      <c r="I9" s="276"/>
      <c r="J9" s="276">
        <f>IF(入力!J9="","",入力!J9)</f>
        <v>217618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>小笠原　真由美</v>
      </c>
      <c r="D11" s="270"/>
      <c r="E11" s="270"/>
      <c r="F11" s="270"/>
      <c r="G11" s="276">
        <f>IF(入力!G11="","",入力!G11)</f>
        <v>512242175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江野澤　遥瞳</v>
      </c>
      <c r="D13" s="270"/>
      <c r="E13" s="270"/>
      <c r="F13" s="270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8"/>
      <c r="B14" s="268"/>
      <c r="C14" s="273"/>
      <c r="D14" s="274"/>
      <c r="E14" s="274"/>
      <c r="F14" s="274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8" t="s">
        <v>5</v>
      </c>
      <c r="B15" s="268"/>
      <c r="C15" s="269" t="str">
        <f>IF(入力!C16="","",入力!C16&amp;"　"&amp;入力!E16)</f>
        <v>原　公栄</v>
      </c>
      <c r="D15" s="270"/>
      <c r="E15" s="270"/>
      <c r="F15" s="277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8"/>
      <c r="B16" s="268"/>
      <c r="C16" s="273"/>
      <c r="D16" s="274"/>
      <c r="E16" s="274"/>
      <c r="F16" s="278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8" t="s">
        <v>6</v>
      </c>
      <c r="B17" s="268"/>
      <c r="C17" s="279" t="str">
        <f>IF(入力!C17="","",入力!C17&amp;"　"&amp;入力!E17)</f>
        <v>四街道市下志津新田2545-735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043-422-4251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090－5301－5624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小笠原　央羽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四街道市立大日小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510511790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中村　鳳志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四街道市立栗山小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512342785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宇野　啓太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佐倉市立西志津小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514463404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久我　聖弥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佐倉市立染井野小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513364241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葛城　駿都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千葉市立山王小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512423975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川村　月冴</v>
      </c>
      <c r="D35" s="270"/>
      <c r="E35" s="270"/>
      <c r="F35" s="270"/>
      <c r="G35" s="268">
        <f>IF(入力!G35="","",入力!G35)</f>
        <v>4</v>
      </c>
      <c r="H35" s="268" t="str">
        <f>IF(入力!H35="","",入力!H35)</f>
        <v/>
      </c>
      <c r="I35" s="268" t="str">
        <f>IF(入力!I35="","",入力!I35)</f>
        <v>四街道市立栗山小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513284467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及川　悠太</v>
      </c>
      <c r="D37" s="270"/>
      <c r="E37" s="270"/>
      <c r="F37" s="270"/>
      <c r="G37" s="268">
        <f>IF(入力!G37="","",入力!G37)</f>
        <v>4</v>
      </c>
      <c r="H37" s="268" t="str">
        <f>IF(入力!H37="","",入力!H37)</f>
        <v/>
      </c>
      <c r="I37" s="268" t="str">
        <f>IF(入力!I37="","",入力!I37)</f>
        <v>四街道市立栗山小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514421175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吉田　蒼空</v>
      </c>
      <c r="D39" s="270"/>
      <c r="E39" s="270"/>
      <c r="F39" s="270"/>
      <c r="G39" s="268">
        <f>IF(入力!G39="","",入力!G39)</f>
        <v>3</v>
      </c>
      <c r="H39" s="268" t="str">
        <f>IF(入力!H39="","",入力!H39)</f>
        <v/>
      </c>
      <c r="I39" s="268" t="str">
        <f>IF(入力!I39="","",入力!I39)</f>
        <v>四街道市立八木原小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513284470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林田　拓真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四街道市立四街道小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514303780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佐藤　広空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四街道市立栗山小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513739167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鈴木　奏馬</v>
      </c>
      <c r="D45" s="270"/>
      <c r="E45" s="270"/>
      <c r="F45" s="270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四街道市立八木原小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513400402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栗下　陽斗</v>
      </c>
      <c r="D47" s="270"/>
      <c r="E47" s="270"/>
      <c r="F47" s="270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四街道市立和良比小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513400393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39370078740157483" right="0" top="0.59055118110236227" bottom="0.59055118110236227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男子</v>
      </c>
      <c r="I5" s="29">
        <f>入力!Y25</f>
        <v>14</v>
      </c>
      <c r="J5" s="448" t="str">
        <f>IF(入力!A55="","",入力!A55)</f>
        <v>今年のチームスローガンは「最後まであきらめないで試合に勝つ！」
小学校１年生から入部し、誰よりも古株のキャプテンを先頭に、目の前の戦いをひとつずつ勝ち進む。
そして最後に手に入れるものは…。
負けるな！クローバーっ子！！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14002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ＪＲ総武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21056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217618</v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小笠原</v>
      </c>
      <c r="D20" s="33" t="str">
        <f>IF(入力!E12="","",入力!E12)</f>
        <v>真由美</v>
      </c>
      <c r="E20" s="33" t="str">
        <f>IF(入力!C11="","",入力!C11)</f>
        <v>オガサワラ</v>
      </c>
      <c r="F20" s="33" t="str">
        <f>IF(入力!E11="","",入力!E11)</f>
        <v>マユミ</v>
      </c>
      <c r="G20" s="33">
        <f>IF(入力!G11="","",入力!G11)</f>
        <v>512242175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0001</v>
      </c>
      <c r="T20" s="33" t="str">
        <f>IF(入力!P12="","",入力!P12)</f>
        <v>四街道市大日562-13</v>
      </c>
      <c r="U20" s="33" t="str">
        <f>IF(入力!AL11="","",入力!AL11)</f>
        <v>043</v>
      </c>
      <c r="V20" s="33" t="str">
        <f>IF(入力!AK12="","",入力!AK12)</f>
        <v>424</v>
      </c>
      <c r="W20" s="33" t="str">
        <f>IF(入力!AP12="","",入力!AP12)</f>
        <v>3349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 t="str">
        <f>IF(入力!C21="","",入力!C21)</f>
        <v>090</v>
      </c>
      <c r="O22" s="33">
        <f>IF(入力!E21="","",入力!E21)</f>
        <v>5301</v>
      </c>
      <c r="P22" s="33">
        <f>IF(入力!G21="","",入力!G21)</f>
        <v>5624</v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4251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江野澤</v>
      </c>
      <c r="D23" s="33" t="str">
        <f>IF(入力!$E$14="","",入力!$E$14)</f>
        <v>遥瞳</v>
      </c>
      <c r="E23" s="33" t="str">
        <f>IF(入力!$C$13="","",入力!$C$13)</f>
        <v>エノサワ</v>
      </c>
      <c r="F23" s="33" t="str">
        <f>IF(入力!$E$13="","",入力!$E$13)</f>
        <v>ハルト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小笠原</v>
      </c>
      <c r="D24" s="75" t="str">
        <f>VLOOKUP($B$51,$A$53:$F$352,4)</f>
        <v>央羽</v>
      </c>
      <c r="E24" s="75" t="str">
        <f>VLOOKUP($B$51,$A$53:$F$352,5)</f>
        <v>オガサワラ</v>
      </c>
      <c r="F24" s="75" t="str">
        <f>VLOOKUP($B$51,$A$53:$F$352,6)</f>
        <v>ヒロワ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小笠原</v>
      </c>
      <c r="D53" s="33" t="str">
        <f>IF(入力!E26="","",入力!E26)</f>
        <v>央羽</v>
      </c>
      <c r="E53" s="33" t="str">
        <f>IF(入力!C25="","",入力!C25)</f>
        <v>オガサワラ</v>
      </c>
      <c r="F53" s="33" t="str">
        <f>IF(入力!E25="","",入力!E25)</f>
        <v>ヒロワ</v>
      </c>
      <c r="G53" s="33">
        <f>IF(入力!M25="","",入力!M25)</f>
        <v>510511790</v>
      </c>
      <c r="H53" s="33" t="str">
        <f>IF(入力!I25="","",入力!I25)</f>
        <v>四街道市立大日小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鳳志</v>
      </c>
      <c r="E54" s="33" t="str">
        <f>IF(入力!C27="","",入力!C27)</f>
        <v>ナカムラ</v>
      </c>
      <c r="F54" s="33" t="str">
        <f>IF(入力!E27="","",入力!E27)</f>
        <v>フウジ</v>
      </c>
      <c r="G54" s="33">
        <f>IF(入力!M27="","",入力!M27)</f>
        <v>512342785</v>
      </c>
      <c r="H54" s="33" t="str">
        <f>IF(入力!I27="","",入力!I27)</f>
        <v>四街道市立栗山小</v>
      </c>
      <c r="I54" s="33">
        <f>IF(入力!G27="","",入力!G27)</f>
        <v>5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宇野</v>
      </c>
      <c r="D55" s="33" t="str">
        <f>IF(入力!E30="","",入力!E30)</f>
        <v>啓太</v>
      </c>
      <c r="E55" s="33" t="str">
        <f>IF(入力!C29="","",入力!C29)</f>
        <v>ウノ</v>
      </c>
      <c r="F55" s="33" t="str">
        <f>IF(入力!E29="","",入力!E29)</f>
        <v>ケイタ</v>
      </c>
      <c r="G55" s="33">
        <f>IF(入力!M29="","",入力!M29)</f>
        <v>514463404</v>
      </c>
      <c r="H55" s="33" t="str">
        <f>IF(入力!I29="","",入力!I29)</f>
        <v>佐倉市立西志津小</v>
      </c>
      <c r="I55" s="33">
        <f>IF(入力!G29="","",入力!G29)</f>
        <v>5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久我</v>
      </c>
      <c r="D56" s="33" t="str">
        <f>IF(入力!E32="","",入力!E32)</f>
        <v>聖弥</v>
      </c>
      <c r="E56" s="33" t="str">
        <f>IF(入力!C31="","",入力!C31)</f>
        <v>クガ</v>
      </c>
      <c r="F56" s="33" t="str">
        <f>IF(入力!E31="","",入力!E31)</f>
        <v>マサヤ</v>
      </c>
      <c r="G56" s="33">
        <f>IF(入力!M31="","",入力!M31)</f>
        <v>513364241</v>
      </c>
      <c r="H56" s="33" t="str">
        <f>IF(入力!I31="","",入力!I31)</f>
        <v>佐倉市立染井野小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葛城</v>
      </c>
      <c r="D57" s="33" t="str">
        <f>IF(入力!E34="","",入力!E34)</f>
        <v>駿都</v>
      </c>
      <c r="E57" s="33" t="str">
        <f>IF(入力!C33="","",入力!C33)</f>
        <v>カツラギ</v>
      </c>
      <c r="F57" s="33" t="str">
        <f>IF(入力!E33="","",入力!E33)</f>
        <v>ハヤト</v>
      </c>
      <c r="G57" s="33">
        <f>IF(入力!M33="","",入力!M33)</f>
        <v>512423975</v>
      </c>
      <c r="H57" s="33" t="str">
        <f>IF(入力!I33="","",入力!I33)</f>
        <v>千葉市立山王小</v>
      </c>
      <c r="I57" s="33">
        <f>IF(入力!G33="","",入力!G33)</f>
        <v>4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川村</v>
      </c>
      <c r="D58" s="33" t="str">
        <f>IF(入力!E36="","",入力!E36)</f>
        <v>月冴</v>
      </c>
      <c r="E58" s="33" t="str">
        <f>IF(入力!C35="","",入力!C35)</f>
        <v>カワムラ</v>
      </c>
      <c r="F58" s="33" t="str">
        <f>IF(入力!E35="","",入力!E35)</f>
        <v>ツカサ</v>
      </c>
      <c r="G58" s="33">
        <f>IF(入力!M35="","",入力!M35)</f>
        <v>513284467</v>
      </c>
      <c r="H58" s="33" t="str">
        <f>IF(入力!I35="","",入力!I35)</f>
        <v>四街道市立栗山小</v>
      </c>
      <c r="I58" s="33">
        <f>IF(入力!G35="","",入力!G35)</f>
        <v>4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及川</v>
      </c>
      <c r="D59" s="33" t="str">
        <f>IF(入力!E38="","",入力!E38)</f>
        <v>悠太</v>
      </c>
      <c r="E59" s="33" t="str">
        <f>IF(入力!C37="","",入力!C37)</f>
        <v>オイカワ</v>
      </c>
      <c r="F59" s="33" t="str">
        <f>IF(入力!E37="","",入力!E37)</f>
        <v>ユウタ</v>
      </c>
      <c r="G59" s="33">
        <f>IF(入力!M37="","",入力!M37)</f>
        <v>514421175</v>
      </c>
      <c r="H59" s="33" t="str">
        <f>IF(入力!I37="","",入力!I37)</f>
        <v>四街道市立栗山小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蒼空</v>
      </c>
      <c r="E60" s="33" t="str">
        <f>IF(入力!C39="","",入力!C39)</f>
        <v>ヨシダ</v>
      </c>
      <c r="F60" s="33" t="str">
        <f>IF(入力!E39="","",入力!E39)</f>
        <v>ソラ</v>
      </c>
      <c r="G60" s="33">
        <f>IF(入力!M39="","",入力!M39)</f>
        <v>513284470</v>
      </c>
      <c r="H60" s="33" t="str">
        <f>IF(入力!I39="","",入力!I39)</f>
        <v>四街道市立八木原小</v>
      </c>
      <c r="I60" s="33">
        <f>IF(入力!G39="","",入力!G39)</f>
        <v>3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林田</v>
      </c>
      <c r="D61" s="33" t="str">
        <f>IF(入力!E42="","",入力!E42)</f>
        <v>拓真</v>
      </c>
      <c r="E61" s="33" t="str">
        <f>IF(入力!C41="","",入力!C41)</f>
        <v>ハヤシダ</v>
      </c>
      <c r="F61" s="33" t="str">
        <f>IF(入力!E41="","",入力!E41)</f>
        <v>タクマ</v>
      </c>
      <c r="G61" s="33">
        <f>IF(入力!M41="","",入力!M41)</f>
        <v>514303780</v>
      </c>
      <c r="H61" s="33" t="str">
        <f>IF(入力!I41="","",入力!I41)</f>
        <v>四街道市立四街道小</v>
      </c>
      <c r="I61" s="33">
        <f>IF(入力!G41="","",入力!G41)</f>
        <v>4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広空</v>
      </c>
      <c r="E62" s="33" t="str">
        <f>IF(入力!C43="","",入力!C43)</f>
        <v>サトウ</v>
      </c>
      <c r="F62" s="33" t="str">
        <f>IF(入力!E43="","",入力!E43)</f>
        <v>ヒロアキ</v>
      </c>
      <c r="G62" s="33">
        <f>IF(入力!M43="","",入力!M43)</f>
        <v>513739167</v>
      </c>
      <c r="H62" s="33" t="str">
        <f>IF(入力!I43="","",入力!I43)</f>
        <v>四街道市立栗山小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鈴木</v>
      </c>
      <c r="D63" s="33" t="str">
        <f>IF(入力!E46="","",入力!E46)</f>
        <v>奏馬</v>
      </c>
      <c r="E63" s="33" t="str">
        <f>IF(入力!C45="","",入力!C45)</f>
        <v>スズキ</v>
      </c>
      <c r="F63" s="33" t="str">
        <f>IF(入力!E45="","",入力!E45)</f>
        <v>ソウマ</v>
      </c>
      <c r="G63" s="33">
        <f>IF(入力!M45="","",入力!M45)</f>
        <v>513400402</v>
      </c>
      <c r="H63" s="33" t="str">
        <f>IF(入力!I45="","",入力!I45)</f>
        <v>四街道市立八木原小</v>
      </c>
      <c r="I63" s="33">
        <f>IF(入力!G45="","",入力!G45)</f>
        <v>4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栗下</v>
      </c>
      <c r="D64" s="33" t="str">
        <f>IF(入力!E48="","",入力!E48)</f>
        <v>陽斗</v>
      </c>
      <c r="E64" s="33" t="str">
        <f>IF(入力!C47="","",入力!C47)</f>
        <v>クリシタ</v>
      </c>
      <c r="F64" s="33" t="str">
        <f>IF(入力!E47="","",入力!E47)</f>
        <v>ハルト</v>
      </c>
      <c r="G64" s="33">
        <f>IF(入力!M47="","",入力!M47)</f>
        <v>513400393</v>
      </c>
      <c r="H64" s="33" t="str">
        <f>IF(入力!I47="","",入力!I47)</f>
        <v>四街道市立和良比小</v>
      </c>
      <c r="I64" s="33">
        <f>IF(入力!G47="","",入力!G47)</f>
        <v>4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2017-01-23T08:25:32Z</cp:lastPrinted>
  <dcterms:created xsi:type="dcterms:W3CDTF">2014-04-05T09:56:00Z</dcterms:created>
  <dcterms:modified xsi:type="dcterms:W3CDTF">2017-01-24T07:18:52Z</dcterms:modified>
</cp:coreProperties>
</file>