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<sst xmlns="http://schemas.openxmlformats.org/spreadsheetml/2006/main" count="431" uniqueCount="292">
  <si>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</si>
  <si>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</si>
  <si>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</si>
  <si>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</si>
  <si>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</si>
  <si>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</si>
  <si>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</si>
  <si>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</si>
  <si>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</si>
  <si>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</si>
  <si>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</si>
  <si>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</si>
  <si>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</si>
  <si>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</si>
  <si>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</si>
  <si>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</si>
  <si>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</si>
  <si>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</si>
  <si>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</si>
  <si>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</si>
  <si>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</si>
  <si>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</si>
  <si>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</si>
  <si>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</si>
  <si>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</si>
  <si>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</si>
  <si>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</si>
  <si>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</si>
  <si>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</si>
  <si>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</si>
  <si>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</si>
  <si>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</si>
  <si>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</si>
  <si>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</si>
  <si>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</si>
  <si>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</si>
  <si>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</si>
  <si>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</si>
  <si>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</si>
  <si>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</si>
  <si>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</si>
  <si>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</si>
  <si>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</si>
  <si>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</si>
  <si>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</si>
  <si>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</si>
  <si>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</si>
  <si>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</si>
  <si>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</si>
  <si>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</si>
  <si>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</si>
  <si>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</si>
  <si>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</si>
  <si>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</si>
  <si>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</si>
  <si>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</si>
  <si>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</si>
  <si>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</si>
  <si>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</si>
  <si>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</si>
  <si>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</si>
  <si>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</si>
  <si>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</si>
  <si>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</si>
  <si>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</si>
  <si>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</si>
  <si>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</si>
  <si>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</si>
  <si>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</si>
  <si>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</si>
  <si>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</si>
  <si>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</si>
  <si>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</si>
  <si>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</si>
  <si>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</si>
  <si>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</si>
  <si>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</si>
  <si>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</si>
  <si>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</si>
  <si>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</si>
  <si>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</si>
  <si>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</si>
  <si>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</si>
  <si>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</si>
  <si>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</si>
  <si>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</si>
  <si>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</si>
  <si>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</si>
  <si>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</si>
  <si>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</si>
  <si>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</si>
  <si>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</si>
  <si>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</si>
  <si>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</si>
  <si>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</si>
  <si>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</si>
  <si>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</si>
  <si>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</si>
  <si>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</si>
  <si>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</si>
  <si>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</si>
  <si>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</si>
  <si>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</si>
  <si>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</si>
  <si>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</si>
  <si>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</si>
  <si>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</si>
  <si>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</si>
  <si>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</si>
  <si>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</si>
  <si>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</si>
  <si>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</si>
  <si>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</si>
  <si>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</si>
  <si>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</si>
  <si>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</si>
  <si>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</si>
  <si>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</si>
  <si>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</si>
  <si>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</si>
  <si>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</si>
  <si>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</si>
  <si>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</si>
  <si>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</si>
  <si>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</si>
  <si>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</si>
  <si>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</si>
  <si>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</si>
  <si>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</si>
  <si>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</si>
  <si>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</si>
  <si>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</si>
  <si>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</si>
  <si>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</si>
  <si>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</si>
  <si>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</si>
  <si>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</si>
  <si>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</si>
  <si>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</si>
  <si>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</si>
  <si>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</si>
  <si>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</si>
  <si>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</si>
  <si>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</si>
  <si>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</si>
  <si>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</si>
  <si>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</si>
  <si>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</si>
  <si>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</si>
  <si>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</si>
  <si>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</si>
  <si>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</si>
  <si>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</si>
  <si>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</si>
  <si>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</si>
  <si>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</si>
  <si>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</si>
  <si>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</si>
  <si>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</si>
  <si>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</si>
  <si>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</si>
  <si>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</si>
  <si>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</si>
  <si>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</si>
  <si>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</si>
  <si>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</si>
  <si>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</si>
  <si>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</si>
  <si>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</si>
  <si>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</si>
  <si>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</si>
  <si>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</si>
  <si>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</si>
  <si>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</si>
  <si>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</si>
  <si>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</si>
  <si>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</si>
  <si>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</si>
  <si>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</si>
  <si>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</si>
  <si>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</si>
  <si>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</si>
  <si>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</si>
  <si>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</si>
  <si>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</si>
  <si>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</si>
  <si>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</si>
  <si>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</si>
  <si>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</si>
  <si>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</si>
  <si>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</si>
  <si>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</si>
  <si>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</si>
  <si>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</si>
  <si>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</si>
  <si>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</si>
  <si>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</si>
  <si>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</si>
  <si>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</si>
  <si>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</si>
  <si>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</si>
  <si>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</si>
  <si>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</si>
  <si>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ＪＲ</t>
    <phoneticPr fontId="2"/>
  </si>
  <si>
    <t>四街道</t>
    <rPh sb="0" eb="3">
      <t>ヨツカイドウ</t>
    </rPh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</si>
  <si>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</si>
  <si>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</si>
  <si>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ハラ</t>
    <phoneticPr fontId="2"/>
  </si>
  <si>
    <t>キミエ</t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</si>
  <si>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</si>
  <si>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</si>
  <si>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</si>
  <si>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043</t>
    <phoneticPr fontId="2"/>
  </si>
  <si>
    <t>422</t>
    <phoneticPr fontId="2"/>
  </si>
  <si>
    <t>4251</t>
    <phoneticPr fontId="2"/>
  </si>
  <si>
    <t>ヤマダ</t>
    <phoneticPr fontId="2"/>
  </si>
  <si>
    <t>ノブオ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</si>
  <si>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</si>
  <si>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</si>
  <si>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オガサワラ</t>
    <phoneticPr fontId="2"/>
  </si>
  <si>
    <t>マユミ</t>
    <phoneticPr fontId="2"/>
  </si>
  <si>
    <t>小笠原</t>
    <rPh sb="0" eb="3">
      <t>オガサワラ</t>
    </rPh>
    <phoneticPr fontId="2"/>
  </si>
  <si>
    <t>真由美</t>
    <rPh sb="0" eb="3">
      <t>マユミ</t>
    </rPh>
    <phoneticPr fontId="2"/>
  </si>
  <si>
    <t>ヨシダ</t>
    <phoneticPr fontId="2"/>
  </si>
  <si>
    <t>ジュン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</si>
  <si>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</si>
  <si>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</si>
  <si>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0044</t>
    <phoneticPr fontId="2"/>
  </si>
  <si>
    <t>四街道市和良比950-9-203</t>
    <rPh sb="0" eb="4">
      <t>ヨツカイドウシ</t>
    </rPh>
    <rPh sb="4" eb="7">
      <t>ワラビ</t>
    </rPh>
    <phoneticPr fontId="2"/>
  </si>
  <si>
    <t>433</t>
    <phoneticPr fontId="2"/>
  </si>
  <si>
    <t>1299</t>
    <phoneticPr fontId="2"/>
  </si>
  <si>
    <t>0001</t>
    <phoneticPr fontId="2"/>
  </si>
  <si>
    <t>四街道市大日2208-1</t>
    <rPh sb="0" eb="4">
      <t>ヨツカイドウシ</t>
    </rPh>
    <rPh sb="4" eb="6">
      <t>ダイニチ</t>
    </rPh>
    <phoneticPr fontId="2"/>
  </si>
  <si>
    <t>424</t>
    <phoneticPr fontId="2"/>
  </si>
  <si>
    <t>3349</t>
    <phoneticPr fontId="2"/>
  </si>
  <si>
    <t>043</t>
    <phoneticPr fontId="2"/>
  </si>
  <si>
    <t>422</t>
    <phoneticPr fontId="2"/>
  </si>
  <si>
    <t>オガサワラ</t>
    <phoneticPr fontId="2"/>
  </si>
  <si>
    <t>ヒロワ</t>
    <phoneticPr fontId="2"/>
  </si>
  <si>
    <t>央羽</t>
    <rPh sb="0" eb="1">
      <t>オウ</t>
    </rPh>
    <rPh sb="1" eb="2">
      <t>ハネ</t>
    </rPh>
    <phoneticPr fontId="2"/>
  </si>
  <si>
    <t>ナカムラ</t>
    <phoneticPr fontId="2"/>
  </si>
  <si>
    <t>フウジ</t>
    <phoneticPr fontId="2"/>
  </si>
  <si>
    <t>中村</t>
    <rPh sb="0" eb="2">
      <t>ナカムラ</t>
    </rPh>
    <phoneticPr fontId="2"/>
  </si>
  <si>
    <t>鳳志</t>
    <rPh sb="0" eb="1">
      <t>オオトリ</t>
    </rPh>
    <rPh sb="1" eb="2">
      <t>シ</t>
    </rPh>
    <phoneticPr fontId="2"/>
  </si>
  <si>
    <t>ウノ</t>
    <phoneticPr fontId="2"/>
  </si>
  <si>
    <t>ケイタ</t>
    <phoneticPr fontId="2"/>
  </si>
  <si>
    <t>宇野</t>
    <rPh sb="0" eb="2">
      <t>ウノ</t>
    </rPh>
    <phoneticPr fontId="2"/>
  </si>
  <si>
    <t>啓太</t>
    <rPh sb="0" eb="2">
      <t>ケイタ</t>
    </rPh>
    <phoneticPr fontId="2"/>
  </si>
  <si>
    <t>クガ</t>
    <phoneticPr fontId="2"/>
  </si>
  <si>
    <t>マサヤ</t>
    <phoneticPr fontId="2"/>
  </si>
  <si>
    <t>久我</t>
    <rPh sb="0" eb="2">
      <t>クガ</t>
    </rPh>
    <phoneticPr fontId="2"/>
  </si>
  <si>
    <t>聖弥</t>
    <rPh sb="0" eb="1">
      <t>セイ</t>
    </rPh>
    <rPh sb="1" eb="2">
      <t>ヤ</t>
    </rPh>
    <phoneticPr fontId="2"/>
  </si>
  <si>
    <t>カツラギ</t>
    <phoneticPr fontId="2"/>
  </si>
  <si>
    <t>ハヤト</t>
    <phoneticPr fontId="2"/>
  </si>
  <si>
    <t>葛城</t>
    <rPh sb="0" eb="2">
      <t>カツラギ</t>
    </rPh>
    <phoneticPr fontId="2"/>
  </si>
  <si>
    <t>駿都</t>
    <rPh sb="0" eb="1">
      <t>シュン</t>
    </rPh>
    <rPh sb="1" eb="2">
      <t>ト</t>
    </rPh>
    <phoneticPr fontId="2"/>
  </si>
  <si>
    <t>カワムラ</t>
    <phoneticPr fontId="2"/>
  </si>
  <si>
    <t>ツカサ</t>
    <phoneticPr fontId="2"/>
  </si>
  <si>
    <t>川村</t>
    <rPh sb="0" eb="2">
      <t>カワムラ</t>
    </rPh>
    <phoneticPr fontId="2"/>
  </si>
  <si>
    <t>月冴</t>
    <rPh sb="0" eb="1">
      <t>ツキ</t>
    </rPh>
    <rPh sb="1" eb="2">
      <t>サエ</t>
    </rPh>
    <phoneticPr fontId="2"/>
  </si>
  <si>
    <t>オイカワ</t>
    <phoneticPr fontId="2"/>
  </si>
  <si>
    <t>ユウタ</t>
    <phoneticPr fontId="2"/>
  </si>
  <si>
    <t>及川</t>
    <rPh sb="0" eb="2">
      <t>オイカワ</t>
    </rPh>
    <phoneticPr fontId="2"/>
  </si>
  <si>
    <t>悠太</t>
    <rPh sb="0" eb="2">
      <t>ユウタ</t>
    </rPh>
    <phoneticPr fontId="2"/>
  </si>
  <si>
    <t>ヨシダ</t>
    <phoneticPr fontId="2"/>
  </si>
  <si>
    <t>ソラ</t>
    <phoneticPr fontId="2"/>
  </si>
  <si>
    <t>蒼空</t>
    <rPh sb="0" eb="1">
      <t>アオ</t>
    </rPh>
    <rPh sb="1" eb="2">
      <t>ソラ</t>
    </rPh>
    <phoneticPr fontId="2"/>
  </si>
  <si>
    <t>ハヤシダ</t>
    <phoneticPr fontId="2"/>
  </si>
  <si>
    <t>タクマ</t>
    <phoneticPr fontId="2"/>
  </si>
  <si>
    <t>林田</t>
    <rPh sb="0" eb="2">
      <t>ハヤシダ</t>
    </rPh>
    <phoneticPr fontId="2"/>
  </si>
  <si>
    <t>拓真</t>
    <rPh sb="0" eb="2">
      <t>タクマ</t>
    </rPh>
    <phoneticPr fontId="2"/>
  </si>
  <si>
    <t>サトウ</t>
    <phoneticPr fontId="2"/>
  </si>
  <si>
    <t>ヒロアキ</t>
    <phoneticPr fontId="2"/>
  </si>
  <si>
    <t>佐藤</t>
    <rPh sb="0" eb="2">
      <t>サトウ</t>
    </rPh>
    <phoneticPr fontId="2"/>
  </si>
  <si>
    <t>広空</t>
    <rPh sb="0" eb="1">
      <t>ヒロ</t>
    </rPh>
    <rPh sb="1" eb="2">
      <t>ソラ</t>
    </rPh>
    <phoneticPr fontId="2"/>
  </si>
  <si>
    <t>スズキ</t>
    <phoneticPr fontId="2"/>
  </si>
  <si>
    <t>ソウマ</t>
    <phoneticPr fontId="2"/>
  </si>
  <si>
    <t>鈴木</t>
    <rPh sb="0" eb="2">
      <t>スズキ</t>
    </rPh>
    <phoneticPr fontId="2"/>
  </si>
  <si>
    <t>奏馬</t>
    <rPh sb="0" eb="1">
      <t>ソウ</t>
    </rPh>
    <rPh sb="1" eb="2">
      <t>マ</t>
    </rPh>
    <phoneticPr fontId="2"/>
  </si>
  <si>
    <t>タナカ</t>
    <phoneticPr fontId="2"/>
  </si>
  <si>
    <t>キセ</t>
    <phoneticPr fontId="2"/>
  </si>
  <si>
    <t>田中</t>
    <rPh sb="0" eb="2">
      <t>タナカ</t>
    </rPh>
    <phoneticPr fontId="2"/>
  </si>
  <si>
    <t>己聖</t>
    <rPh sb="0" eb="1">
      <t>キ</t>
    </rPh>
    <rPh sb="1" eb="2">
      <t>セイ</t>
    </rPh>
    <phoneticPr fontId="2"/>
  </si>
  <si>
    <t>四街道市立大日小</t>
    <rPh sb="0" eb="5">
      <t>ヨツカイドウシリツ</t>
    </rPh>
    <rPh sb="5" eb="7">
      <t>ダイニチ</t>
    </rPh>
    <rPh sb="7" eb="8">
      <t>ショウ</t>
    </rPh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</si>
  <si>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</si>
  <si>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佐倉市立西志津小</t>
    <rPh sb="0" eb="4">
      <t>サクラシリツ</t>
    </rPh>
    <rPh sb="4" eb="5">
      <t>ニシ</t>
    </rPh>
    <rPh sb="5" eb="7">
      <t>シヅ</t>
    </rPh>
    <rPh sb="7" eb="8">
      <t>ショウ</t>
    </rPh>
    <phoneticPr fontId="2"/>
  </si>
  <si>
    <t>佐倉市立染井野小</t>
    <rPh sb="0" eb="4">
      <t>サクラシリツ</t>
    </rPh>
    <rPh sb="4" eb="7">
      <t>ソメイノ</t>
    </rPh>
    <rPh sb="7" eb="8">
      <t>ショウ</t>
    </rPh>
    <phoneticPr fontId="2"/>
  </si>
  <si>
    <t>千葉市立山王小</t>
    <rPh sb="0" eb="4">
      <t>チバシリツ</t>
    </rPh>
    <rPh sb="4" eb="6">
      <t>サンノウ</t>
    </rPh>
    <rPh sb="6" eb="7">
      <t>ショウ</t>
    </rPh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</si>
  <si>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</si>
  <si>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</si>
  <si>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千葉市立都賀の台小</t>
    <rPh sb="0" eb="4">
      <t>チバシリツ</t>
    </rPh>
    <rPh sb="4" eb="6">
      <t>ツガ</t>
    </rPh>
    <rPh sb="7" eb="8">
      <t>ダイ</t>
    </rPh>
    <rPh sb="8" eb="9">
      <t>ショウ</t>
    </rPh>
    <phoneticPr fontId="2"/>
  </si>
  <si>
    <t>バレー歴が長いキャプテンを中心に、６年生それぞれの持ち味を生かしてチームがひとつにまとまってきました。
たくさんの練習で得た自分の力をいかに本番で出せるか、が勝利への鍵となるでしょう。
自分を信じて、自覚を持って、頑張れ！クローバーっ子！</t>
    <rPh sb="3" eb="4">
      <t>レキ</t>
    </rPh>
    <rPh sb="5" eb="6">
      <t>ナガ</t>
    </rPh>
    <rPh sb="13" eb="15">
      <t>チュウシン</t>
    </rPh>
    <rPh sb="18" eb="20">
      <t>ネンセイ</t>
    </rPh>
    <rPh sb="25" eb="26">
      <t>モ</t>
    </rPh>
    <rPh sb="27" eb="28">
      <t>アジ</t>
    </rPh>
    <rPh sb="29" eb="30">
      <t>イ</t>
    </rPh>
    <rPh sb="57" eb="59">
      <t>レンシュウ</t>
    </rPh>
    <rPh sb="60" eb="61">
      <t>エ</t>
    </rPh>
    <rPh sb="62" eb="64">
      <t>ジブン</t>
    </rPh>
    <rPh sb="65" eb="66">
      <t>チカラ</t>
    </rPh>
    <rPh sb="70" eb="72">
      <t>ホンバン</t>
    </rPh>
    <rPh sb="73" eb="74">
      <t>ダ</t>
    </rPh>
    <rPh sb="79" eb="81">
      <t>ショウリ</t>
    </rPh>
    <rPh sb="83" eb="84">
      <t>カギ</t>
    </rPh>
    <rPh sb="93" eb="95">
      <t>ジブン</t>
    </rPh>
    <rPh sb="96" eb="97">
      <t>シン</t>
    </rPh>
    <rPh sb="100" eb="102">
      <t>ジカク</t>
    </rPh>
    <rPh sb="103" eb="104">
      <t>モ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</si>
</sst>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2" t="s">
        <v>183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</row>
    <row r="2" spans="1:51" ht="14.45" customHeight="1">
      <c r="A2" s="135" t="s">
        <v>189</v>
      </c>
      <c r="B2" s="136"/>
      <c r="C2" s="435" t="s">
        <v>201</v>
      </c>
      <c r="D2" s="137"/>
      <c r="E2" s="137"/>
      <c r="F2" s="137"/>
      <c r="G2" s="137"/>
      <c r="H2" s="137"/>
      <c r="I2" s="138"/>
      <c r="J2" s="114" t="s">
        <v>187</v>
      </c>
      <c r="K2" s="237"/>
      <c r="L2" s="237"/>
      <c r="M2" s="237"/>
      <c r="N2" s="237"/>
      <c r="O2" s="23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39" t="s">
        <v>190</v>
      </c>
      <c r="B3" s="140"/>
      <c r="C3" s="434" t="s">
        <v>200</v>
      </c>
      <c r="D3" s="141"/>
      <c r="E3" s="141"/>
      <c r="F3" s="141"/>
      <c r="G3" s="141"/>
      <c r="H3" s="141"/>
      <c r="I3" s="142"/>
      <c r="J3" s="234" t="s">
        <v>158</v>
      </c>
      <c r="K3" s="235"/>
      <c r="L3" s="235"/>
      <c r="M3" s="235"/>
      <c r="N3" s="235"/>
      <c r="O3" s="23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69" t="s">
        <v>180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46" t="s">
        <v>191</v>
      </c>
      <c r="B4" s="247"/>
      <c r="C4" s="239">
        <v>430629457</v>
      </c>
      <c r="D4" s="240"/>
      <c r="E4" s="240"/>
      <c r="F4" s="240"/>
      <c r="G4" s="240"/>
      <c r="H4" s="240"/>
      <c r="I4" s="241"/>
      <c r="J4" s="210" t="s">
        <v>185</v>
      </c>
      <c r="K4" s="211"/>
      <c r="L4" s="211"/>
      <c r="M4" s="211"/>
      <c r="N4" s="211"/>
      <c r="O4" s="212"/>
      <c r="P4" s="184" t="s">
        <v>162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6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8" t="s">
        <v>184</v>
      </c>
      <c r="B5" s="249"/>
      <c r="C5" s="242"/>
      <c r="D5" s="243"/>
      <c r="E5" s="243"/>
      <c r="F5" s="243"/>
      <c r="G5" s="243"/>
      <c r="H5" s="243"/>
      <c r="I5" s="244"/>
      <c r="J5" s="213">
        <v>14002</v>
      </c>
      <c r="K5" s="213"/>
      <c r="L5" s="213"/>
      <c r="M5" s="213"/>
      <c r="N5" s="213"/>
      <c r="O5" s="213"/>
      <c r="P5" s="436" t="s">
        <v>203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436" t="s">
        <v>204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59"/>
      <c r="C6" s="162" t="s">
        <v>175</v>
      </c>
      <c r="D6" s="163"/>
      <c r="E6" s="164" t="s">
        <v>176</v>
      </c>
      <c r="F6" s="165"/>
      <c r="G6" s="214" t="s">
        <v>149</v>
      </c>
      <c r="H6" s="214"/>
      <c r="I6" s="214"/>
      <c r="J6" s="214" t="s">
        <v>14</v>
      </c>
      <c r="K6" s="214"/>
      <c r="L6" s="214"/>
      <c r="M6" s="214" t="s">
        <v>15</v>
      </c>
      <c r="N6" s="214"/>
      <c r="O6" s="214"/>
      <c r="P6" s="166" t="s">
        <v>163</v>
      </c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8" t="s">
        <v>164</v>
      </c>
      <c r="AL6" s="168"/>
      <c r="AM6" s="168"/>
      <c r="AN6" s="168"/>
      <c r="AO6" s="168"/>
      <c r="AP6" s="168"/>
      <c r="AQ6" s="168"/>
      <c r="AR6" s="168"/>
      <c r="AS6" s="168"/>
      <c r="AT6" s="57" t="s">
        <v>192</v>
      </c>
    </row>
    <row r="7" spans="1:51" ht="13.5" customHeight="1">
      <c r="A7" s="96"/>
      <c r="B7" s="159"/>
      <c r="C7" s="439" t="s">
        <v>207</v>
      </c>
      <c r="D7" s="131"/>
      <c r="E7" s="440" t="s">
        <v>208</v>
      </c>
      <c r="F7" s="132"/>
      <c r="G7" s="215">
        <v>507226982</v>
      </c>
      <c r="H7" s="215"/>
      <c r="I7" s="215"/>
      <c r="J7" s="215">
        <v>15023</v>
      </c>
      <c r="K7" s="215"/>
      <c r="L7" s="215"/>
      <c r="M7" s="215">
        <v>217618</v>
      </c>
      <c r="N7" s="215"/>
      <c r="O7" s="215"/>
      <c r="P7" s="228" t="s">
        <v>72</v>
      </c>
      <c r="Q7" s="229"/>
      <c r="R7" s="161" t="s">
        <v>209</v>
      </c>
      <c r="S7" s="161"/>
      <c r="T7" s="161"/>
      <c r="U7" s="161"/>
      <c r="V7" s="50" t="s">
        <v>73</v>
      </c>
      <c r="W7" s="151" t="s">
        <v>210</v>
      </c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>
      <c r="A8" s="96"/>
      <c r="B8" s="159"/>
      <c r="C8" s="437" t="s">
        <v>205</v>
      </c>
      <c r="D8" s="133"/>
      <c r="E8" s="438" t="s">
        <v>206</v>
      </c>
      <c r="F8" s="134"/>
      <c r="G8" s="215"/>
      <c r="H8" s="215"/>
      <c r="I8" s="215"/>
      <c r="J8" s="215"/>
      <c r="K8" s="215"/>
      <c r="L8" s="215"/>
      <c r="M8" s="215"/>
      <c r="N8" s="215"/>
      <c r="O8" s="215"/>
      <c r="P8" s="153" t="s">
        <v>211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59"/>
      <c r="C9" s="439" t="s">
        <v>215</v>
      </c>
      <c r="D9" s="131"/>
      <c r="E9" s="440" t="s">
        <v>216</v>
      </c>
      <c r="F9" s="132"/>
      <c r="G9" s="215">
        <v>505183298</v>
      </c>
      <c r="H9" s="215"/>
      <c r="I9" s="215"/>
      <c r="J9" s="215">
        <v>21056</v>
      </c>
      <c r="K9" s="215"/>
      <c r="L9" s="215"/>
      <c r="M9" s="215"/>
      <c r="N9" s="215"/>
      <c r="O9" s="215"/>
      <c r="P9" s="228" t="s">
        <v>72</v>
      </c>
      <c r="Q9" s="229"/>
      <c r="R9" s="161" t="s">
        <v>209</v>
      </c>
      <c r="S9" s="161"/>
      <c r="T9" s="161"/>
      <c r="U9" s="161"/>
      <c r="V9" s="50" t="s">
        <v>73</v>
      </c>
      <c r="W9" s="151" t="s">
        <v>227</v>
      </c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2"/>
      <c r="AK9" s="58" t="s">
        <v>193</v>
      </c>
      <c r="AL9" s="83" t="s">
        <v>212</v>
      </c>
      <c r="AM9" s="83"/>
      <c r="AN9" s="83"/>
      <c r="AO9" s="83"/>
      <c r="AP9" s="83"/>
      <c r="AQ9" s="83"/>
      <c r="AR9" s="83"/>
      <c r="AS9" s="59" t="s">
        <v>194</v>
      </c>
      <c r="AT9" s="78">
        <v>56</v>
      </c>
    </row>
    <row r="10" spans="1:51" ht="18" customHeight="1">
      <c r="A10" s="96"/>
      <c r="B10" s="159"/>
      <c r="C10" s="437" t="s">
        <v>217</v>
      </c>
      <c r="D10" s="133"/>
      <c r="E10" s="438" t="s">
        <v>218</v>
      </c>
      <c r="F10" s="134"/>
      <c r="G10" s="215"/>
      <c r="H10" s="215"/>
      <c r="I10" s="215"/>
      <c r="J10" s="215"/>
      <c r="K10" s="215"/>
      <c r="L10" s="215"/>
      <c r="M10" s="215"/>
      <c r="N10" s="215"/>
      <c r="O10" s="215"/>
      <c r="P10" s="153" t="s">
        <v>228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5"/>
      <c r="AK10" s="84" t="s">
        <v>229</v>
      </c>
      <c r="AL10" s="85"/>
      <c r="AM10" s="85"/>
      <c r="AN10" s="85"/>
      <c r="AO10" s="60" t="s">
        <v>195</v>
      </c>
      <c r="AP10" s="85" t="s">
        <v>230</v>
      </c>
      <c r="AQ10" s="85"/>
      <c r="AR10" s="85"/>
      <c r="AS10" s="86"/>
      <c r="AT10" s="78"/>
    </row>
    <row r="11" spans="1:51" ht="14.45" customHeight="1">
      <c r="A11" s="96" t="s">
        <v>151</v>
      </c>
      <c r="B11" s="159"/>
      <c r="C11" s="439" t="s">
        <v>219</v>
      </c>
      <c r="D11" s="131"/>
      <c r="E11" s="440" t="s">
        <v>220</v>
      </c>
      <c r="F11" s="132"/>
      <c r="G11" s="215">
        <v>512242175</v>
      </c>
      <c r="H11" s="215"/>
      <c r="I11" s="215"/>
      <c r="J11" s="215"/>
      <c r="K11" s="215"/>
      <c r="L11" s="215"/>
      <c r="M11" s="215"/>
      <c r="N11" s="215"/>
      <c r="O11" s="215"/>
      <c r="P11" s="228" t="s">
        <v>72</v>
      </c>
      <c r="Q11" s="229"/>
      <c r="R11" s="161" t="s">
        <v>209</v>
      </c>
      <c r="S11" s="161"/>
      <c r="T11" s="161"/>
      <c r="U11" s="161"/>
      <c r="V11" s="50" t="s">
        <v>73</v>
      </c>
      <c r="W11" s="151" t="s">
        <v>231</v>
      </c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2"/>
      <c r="AK11" s="58" t="s">
        <v>193</v>
      </c>
      <c r="AL11" s="83" t="s">
        <v>212</v>
      </c>
      <c r="AM11" s="83"/>
      <c r="AN11" s="83"/>
      <c r="AO11" s="83"/>
      <c r="AP11" s="83"/>
      <c r="AQ11" s="83"/>
      <c r="AR11" s="83"/>
      <c r="AS11" s="59" t="s">
        <v>194</v>
      </c>
      <c r="AT11" s="78">
        <v>37</v>
      </c>
    </row>
    <row r="12" spans="1:51" ht="18" customHeight="1">
      <c r="A12" s="96"/>
      <c r="B12" s="159"/>
      <c r="C12" s="437" t="s">
        <v>221</v>
      </c>
      <c r="D12" s="133"/>
      <c r="E12" s="438" t="s">
        <v>222</v>
      </c>
      <c r="F12" s="134"/>
      <c r="G12" s="215"/>
      <c r="H12" s="215"/>
      <c r="I12" s="215"/>
      <c r="J12" s="215"/>
      <c r="K12" s="215"/>
      <c r="L12" s="215"/>
      <c r="M12" s="215"/>
      <c r="N12" s="215"/>
      <c r="O12" s="215"/>
      <c r="P12" s="153" t="s">
        <v>232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5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59"/>
      <c r="C13" s="439" t="s">
        <v>223</v>
      </c>
      <c r="D13" s="131"/>
      <c r="E13" s="440" t="s">
        <v>224</v>
      </c>
      <c r="F13" s="132"/>
      <c r="G13" s="218"/>
      <c r="H13" s="218"/>
      <c r="I13" s="218"/>
      <c r="J13" s="218"/>
      <c r="K13" s="218"/>
      <c r="L13" s="218"/>
      <c r="M13" s="218"/>
      <c r="N13" s="218"/>
      <c r="O13" s="218"/>
      <c r="P13" s="45"/>
      <c r="Q13" s="46"/>
      <c r="R13" s="178"/>
      <c r="S13" s="178"/>
      <c r="T13" s="178"/>
      <c r="U13" s="178"/>
      <c r="V13" s="47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83"/>
      <c r="AK13" s="61"/>
      <c r="AL13" s="171"/>
      <c r="AM13" s="171"/>
      <c r="AN13" s="171"/>
      <c r="AO13" s="171"/>
      <c r="AP13" s="171"/>
      <c r="AQ13" s="171"/>
      <c r="AR13" s="171"/>
      <c r="AS13" s="62"/>
      <c r="AT13" s="79"/>
    </row>
    <row r="14" spans="1:51" ht="18" customHeight="1">
      <c r="A14" s="96"/>
      <c r="B14" s="159"/>
      <c r="C14" s="437" t="s">
        <v>225</v>
      </c>
      <c r="D14" s="133"/>
      <c r="E14" s="438" t="s">
        <v>226</v>
      </c>
      <c r="F14" s="134"/>
      <c r="G14" s="218"/>
      <c r="H14" s="218"/>
      <c r="I14" s="218"/>
      <c r="J14" s="218"/>
      <c r="K14" s="218"/>
      <c r="L14" s="218"/>
      <c r="M14" s="218"/>
      <c r="N14" s="218"/>
      <c r="O14" s="218"/>
      <c r="P14" s="172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4"/>
      <c r="AK14" s="175"/>
      <c r="AL14" s="176"/>
      <c r="AM14" s="176"/>
      <c r="AN14" s="176"/>
      <c r="AO14" s="63"/>
      <c r="AP14" s="176"/>
      <c r="AQ14" s="176"/>
      <c r="AR14" s="176"/>
      <c r="AS14" s="177"/>
      <c r="AT14" s="79"/>
    </row>
    <row r="15" spans="1:51" ht="15" customHeight="1">
      <c r="A15" s="219" t="s">
        <v>166</v>
      </c>
      <c r="B15" s="159"/>
      <c r="C15" s="439" t="s">
        <v>207</v>
      </c>
      <c r="D15" s="131"/>
      <c r="E15" s="440" t="s">
        <v>208</v>
      </c>
      <c r="F15" s="132"/>
      <c r="G15" s="218"/>
      <c r="H15" s="218"/>
      <c r="I15" s="218"/>
      <c r="J15" s="218"/>
      <c r="K15" s="218"/>
      <c r="L15" s="218"/>
      <c r="M15" s="218"/>
      <c r="N15" s="218"/>
      <c r="O15" s="218"/>
      <c r="P15" s="228" t="s">
        <v>72</v>
      </c>
      <c r="Q15" s="229"/>
      <c r="R15" s="161" t="s">
        <v>209</v>
      </c>
      <c r="S15" s="161"/>
      <c r="T15" s="161"/>
      <c r="U15" s="161"/>
      <c r="V15" s="49" t="s">
        <v>73</v>
      </c>
      <c r="W15" s="151" t="s">
        <v>210</v>
      </c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2"/>
      <c r="AK15" s="58" t="s">
        <v>193</v>
      </c>
      <c r="AL15" s="83" t="s">
        <v>235</v>
      </c>
      <c r="AM15" s="83"/>
      <c r="AN15" s="83"/>
      <c r="AO15" s="83"/>
      <c r="AP15" s="83"/>
      <c r="AQ15" s="83"/>
      <c r="AR15" s="83"/>
      <c r="AS15" s="59" t="s">
        <v>194</v>
      </c>
      <c r="AT15" s="78">
        <v>55</v>
      </c>
    </row>
    <row r="16" spans="1:51" ht="18" customHeight="1">
      <c r="A16" s="96"/>
      <c r="B16" s="159"/>
      <c r="C16" s="437" t="s">
        <v>205</v>
      </c>
      <c r="D16" s="133"/>
      <c r="E16" s="438" t="s">
        <v>206</v>
      </c>
      <c r="F16" s="134"/>
      <c r="G16" s="218"/>
      <c r="H16" s="218"/>
      <c r="I16" s="218"/>
      <c r="J16" s="218"/>
      <c r="K16" s="218"/>
      <c r="L16" s="218"/>
      <c r="M16" s="218"/>
      <c r="N16" s="218"/>
      <c r="O16" s="218"/>
      <c r="P16" s="153" t="s">
        <v>211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5"/>
      <c r="AK16" s="84" t="s">
        <v>236</v>
      </c>
      <c r="AL16" s="85"/>
      <c r="AM16" s="85"/>
      <c r="AN16" s="85"/>
      <c r="AO16" s="60" t="s">
        <v>195</v>
      </c>
      <c r="AP16" s="85" t="s">
        <v>214</v>
      </c>
      <c r="AQ16" s="85"/>
      <c r="AR16" s="85"/>
      <c r="AS16" s="86"/>
      <c r="AT16" s="78"/>
    </row>
    <row r="17" spans="1:46">
      <c r="A17" s="96" t="s">
        <v>6</v>
      </c>
      <c r="B17" s="159"/>
      <c r="C17" s="205" t="str">
        <f>IF(P16="","",P16)</f>
        <v>四街道市下志津新田2545-735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59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59"/>
      <c r="C19" s="205" t="str">
        <f>IF(AL15="","",AL15&amp;"-"&amp;AK16&amp;"-"&amp;AP16)</f>
        <v>043-422-4251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59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59"/>
      <c r="C21" s="230">
        <v>90</v>
      </c>
      <c r="D21" s="220"/>
      <c r="E21" s="220">
        <v>5301</v>
      </c>
      <c r="F21" s="220"/>
      <c r="G21" s="220">
        <v>5624</v>
      </c>
      <c r="H21" s="22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45"/>
      <c r="C22" s="231"/>
      <c r="D22" s="221"/>
      <c r="E22" s="221"/>
      <c r="F22" s="221"/>
      <c r="G22" s="221"/>
      <c r="H22" s="22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16" t="s">
        <v>198</v>
      </c>
      <c r="B23" s="157" t="s">
        <v>154</v>
      </c>
      <c r="C23" s="206" t="s">
        <v>173</v>
      </c>
      <c r="D23" s="207"/>
      <c r="E23" s="208" t="s">
        <v>174</v>
      </c>
      <c r="F23" s="209"/>
      <c r="G23" s="157" t="s">
        <v>155</v>
      </c>
      <c r="H23" s="157"/>
      <c r="I23" s="157" t="s">
        <v>156</v>
      </c>
      <c r="J23" s="157"/>
      <c r="K23" s="157"/>
      <c r="L23" s="157"/>
      <c r="M23" s="157" t="s">
        <v>157</v>
      </c>
      <c r="N23" s="157"/>
      <c r="O23" s="157"/>
      <c r="P23" s="156" t="s">
        <v>167</v>
      </c>
      <c r="Q23" s="157"/>
      <c r="R23" s="157"/>
      <c r="S23" s="157"/>
      <c r="T23" s="15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7"/>
      <c r="B24" s="159"/>
      <c r="C24" s="197" t="s">
        <v>171</v>
      </c>
      <c r="D24" s="198"/>
      <c r="E24" s="199" t="s">
        <v>172</v>
      </c>
      <c r="F24" s="200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60"/>
      <c r="U24" s="1"/>
      <c r="V24" s="1"/>
      <c r="W24" s="1"/>
      <c r="X24" s="1"/>
      <c r="Y24" s="143" t="s">
        <v>168</v>
      </c>
      <c r="Z24" s="115"/>
      <c r="AA24" s="115"/>
      <c r="AB24" s="115"/>
      <c r="AC24" s="115"/>
      <c r="AD24" s="115"/>
      <c r="AE24" s="115"/>
      <c r="AF24" s="115"/>
      <c r="AG24" s="14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441">
        <v>1</v>
      </c>
      <c r="C25" s="439" t="s">
        <v>237</v>
      </c>
      <c r="D25" s="131"/>
      <c r="E25" s="440" t="s">
        <v>238</v>
      </c>
      <c r="F25" s="132"/>
      <c r="G25" s="119">
        <v>6</v>
      </c>
      <c r="H25" s="120"/>
      <c r="I25" s="444" t="s">
        <v>283</v>
      </c>
      <c r="J25" s="123"/>
      <c r="K25" s="123"/>
      <c r="L25" s="120"/>
      <c r="M25" s="119">
        <v>510511790</v>
      </c>
      <c r="N25" s="123"/>
      <c r="O25" s="120"/>
      <c r="P25" s="119">
        <v>147</v>
      </c>
      <c r="Q25" s="123"/>
      <c r="R25" s="123"/>
      <c r="S25" s="123"/>
      <c r="T25" s="125"/>
      <c r="U25" s="1"/>
      <c r="V25" s="1"/>
      <c r="W25" s="1"/>
      <c r="X25" s="1"/>
      <c r="Y25" s="222">
        <v>15</v>
      </c>
      <c r="Z25" s="223"/>
      <c r="AA25" s="223"/>
      <c r="AB25" s="223"/>
      <c r="AC25" s="223"/>
      <c r="AD25" s="223"/>
      <c r="AE25" s="223"/>
      <c r="AF25" s="223"/>
      <c r="AG25" s="2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437" t="s">
        <v>221</v>
      </c>
      <c r="D26" s="133"/>
      <c r="E26" s="438" t="s">
        <v>239</v>
      </c>
      <c r="F26" s="134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25"/>
      <c r="Z26" s="226"/>
      <c r="AA26" s="226"/>
      <c r="AB26" s="226"/>
      <c r="AC26" s="226"/>
      <c r="AD26" s="226"/>
      <c r="AE26" s="226"/>
      <c r="AF26" s="226"/>
      <c r="AG26" s="2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439" t="s">
        <v>240</v>
      </c>
      <c r="D27" s="131"/>
      <c r="E27" s="440" t="s">
        <v>241</v>
      </c>
      <c r="F27" s="132"/>
      <c r="G27" s="119">
        <v>6</v>
      </c>
      <c r="H27" s="120"/>
      <c r="I27" s="444" t="s">
        <v>284</v>
      </c>
      <c r="J27" s="123"/>
      <c r="K27" s="123"/>
      <c r="L27" s="120"/>
      <c r="M27" s="119">
        <v>512342785</v>
      </c>
      <c r="N27" s="123"/>
      <c r="O27" s="120"/>
      <c r="P27" s="119">
        <v>155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437" t="s">
        <v>242</v>
      </c>
      <c r="D28" s="133"/>
      <c r="E28" s="438" t="s">
        <v>243</v>
      </c>
      <c r="F28" s="134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439" t="s">
        <v>244</v>
      </c>
      <c r="D29" s="131"/>
      <c r="E29" s="440" t="s">
        <v>245</v>
      </c>
      <c r="F29" s="132"/>
      <c r="G29" s="119">
        <v>6</v>
      </c>
      <c r="H29" s="120"/>
      <c r="I29" s="444" t="s">
        <v>285</v>
      </c>
      <c r="J29" s="123"/>
      <c r="K29" s="123"/>
      <c r="L29" s="120"/>
      <c r="M29" s="119">
        <v>514463404</v>
      </c>
      <c r="N29" s="123"/>
      <c r="O29" s="120"/>
      <c r="P29" s="119">
        <v>158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437" t="s">
        <v>246</v>
      </c>
      <c r="D30" s="133"/>
      <c r="E30" s="438" t="s">
        <v>247</v>
      </c>
      <c r="F30" s="134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439" t="s">
        <v>248</v>
      </c>
      <c r="D31" s="131"/>
      <c r="E31" s="440" t="s">
        <v>249</v>
      </c>
      <c r="F31" s="132"/>
      <c r="G31" s="119">
        <v>6</v>
      </c>
      <c r="H31" s="120"/>
      <c r="I31" s="444" t="s">
        <v>286</v>
      </c>
      <c r="J31" s="123"/>
      <c r="K31" s="123"/>
      <c r="L31" s="120"/>
      <c r="M31" s="119">
        <v>513364241</v>
      </c>
      <c r="N31" s="123"/>
      <c r="O31" s="120"/>
      <c r="P31" s="119">
        <v>146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437" t="s">
        <v>250</v>
      </c>
      <c r="D32" s="133"/>
      <c r="E32" s="438" t="s">
        <v>251</v>
      </c>
      <c r="F32" s="134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3" t="s">
        <v>197</v>
      </c>
      <c r="Z32" s="115"/>
      <c r="AA32" s="115"/>
      <c r="AB32" s="115"/>
      <c r="AC32" s="115"/>
      <c r="AD32" s="115"/>
      <c r="AE32" s="115"/>
      <c r="AF32" s="115"/>
      <c r="AG32" s="14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439" t="s">
        <v>252</v>
      </c>
      <c r="D33" s="131"/>
      <c r="E33" s="440" t="s">
        <v>253</v>
      </c>
      <c r="F33" s="132"/>
      <c r="G33" s="119">
        <v>5</v>
      </c>
      <c r="H33" s="120"/>
      <c r="I33" s="444" t="s">
        <v>287</v>
      </c>
      <c r="J33" s="123"/>
      <c r="K33" s="123"/>
      <c r="L33" s="120"/>
      <c r="M33" s="119">
        <v>512423975</v>
      </c>
      <c r="N33" s="123"/>
      <c r="O33" s="120"/>
      <c r="P33" s="119">
        <v>135</v>
      </c>
      <c r="Q33" s="123"/>
      <c r="R33" s="123"/>
      <c r="S33" s="123"/>
      <c r="T33" s="125"/>
      <c r="U33" s="1"/>
      <c r="V33" s="1"/>
      <c r="W33" s="1"/>
      <c r="X33" s="1"/>
      <c r="Y33" s="145">
        <v>1</v>
      </c>
      <c r="Z33" s="146"/>
      <c r="AA33" s="146"/>
      <c r="AB33" s="146"/>
      <c r="AC33" s="146"/>
      <c r="AD33" s="146"/>
      <c r="AE33" s="146"/>
      <c r="AF33" s="146"/>
      <c r="AG33" s="14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437" t="s">
        <v>254</v>
      </c>
      <c r="D34" s="133"/>
      <c r="E34" s="438" t="s">
        <v>255</v>
      </c>
      <c r="F34" s="134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48"/>
      <c r="Z34" s="149"/>
      <c r="AA34" s="149"/>
      <c r="AB34" s="149"/>
      <c r="AC34" s="149"/>
      <c r="AD34" s="149"/>
      <c r="AE34" s="149"/>
      <c r="AF34" s="149"/>
      <c r="AG34" s="1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439" t="s">
        <v>256</v>
      </c>
      <c r="D35" s="131"/>
      <c r="E35" s="440" t="s">
        <v>257</v>
      </c>
      <c r="F35" s="132"/>
      <c r="G35" s="119">
        <v>5</v>
      </c>
      <c r="H35" s="120"/>
      <c r="I35" s="444" t="s">
        <v>284</v>
      </c>
      <c r="J35" s="123"/>
      <c r="K35" s="123"/>
      <c r="L35" s="120"/>
      <c r="M35" s="119">
        <v>513284467</v>
      </c>
      <c r="N35" s="123"/>
      <c r="O35" s="120"/>
      <c r="P35" s="119">
        <v>129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437" t="s">
        <v>258</v>
      </c>
      <c r="D36" s="133"/>
      <c r="E36" s="438" t="s">
        <v>259</v>
      </c>
      <c r="F36" s="134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439" t="s">
        <v>260</v>
      </c>
      <c r="D37" s="131"/>
      <c r="E37" s="440" t="s">
        <v>261</v>
      </c>
      <c r="F37" s="132"/>
      <c r="G37" s="119">
        <v>5</v>
      </c>
      <c r="H37" s="120"/>
      <c r="I37" s="444" t="s">
        <v>284</v>
      </c>
      <c r="J37" s="123"/>
      <c r="K37" s="123"/>
      <c r="L37" s="120"/>
      <c r="M37" s="119">
        <v>514421175</v>
      </c>
      <c r="N37" s="123"/>
      <c r="O37" s="120"/>
      <c r="P37" s="119">
        <v>134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437" t="s">
        <v>262</v>
      </c>
      <c r="D38" s="133"/>
      <c r="E38" s="438" t="s">
        <v>263</v>
      </c>
      <c r="F38" s="134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439" t="s">
        <v>264</v>
      </c>
      <c r="D39" s="131"/>
      <c r="E39" s="440" t="s">
        <v>265</v>
      </c>
      <c r="F39" s="132"/>
      <c r="G39" s="119">
        <v>4</v>
      </c>
      <c r="H39" s="120"/>
      <c r="I39" s="444" t="s">
        <v>288</v>
      </c>
      <c r="J39" s="123"/>
      <c r="K39" s="123"/>
      <c r="L39" s="120"/>
      <c r="M39" s="119">
        <v>513284470</v>
      </c>
      <c r="N39" s="123"/>
      <c r="O39" s="120"/>
      <c r="P39" s="119">
        <v>135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437" t="s">
        <v>225</v>
      </c>
      <c r="D40" s="133"/>
      <c r="E40" s="438" t="s">
        <v>266</v>
      </c>
      <c r="F40" s="134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439" t="s">
        <v>267</v>
      </c>
      <c r="D41" s="131"/>
      <c r="E41" s="440" t="s">
        <v>268</v>
      </c>
      <c r="F41" s="132"/>
      <c r="G41" s="119">
        <v>5</v>
      </c>
      <c r="H41" s="120"/>
      <c r="I41" s="444" t="s">
        <v>289</v>
      </c>
      <c r="J41" s="123"/>
      <c r="K41" s="123"/>
      <c r="L41" s="120"/>
      <c r="M41" s="119">
        <v>514303780</v>
      </c>
      <c r="N41" s="123"/>
      <c r="O41" s="120"/>
      <c r="P41" s="119">
        <v>136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437" t="s">
        <v>269</v>
      </c>
      <c r="D42" s="133"/>
      <c r="E42" s="438" t="s">
        <v>270</v>
      </c>
      <c r="F42" s="134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439" t="s">
        <v>271</v>
      </c>
      <c r="D43" s="131"/>
      <c r="E43" s="440" t="s">
        <v>272</v>
      </c>
      <c r="F43" s="132"/>
      <c r="G43" s="119">
        <v>5</v>
      </c>
      <c r="H43" s="120"/>
      <c r="I43" s="444" t="s">
        <v>284</v>
      </c>
      <c r="J43" s="123"/>
      <c r="K43" s="123"/>
      <c r="L43" s="120"/>
      <c r="M43" s="119">
        <v>513739167</v>
      </c>
      <c r="N43" s="123"/>
      <c r="O43" s="120"/>
      <c r="P43" s="119">
        <v>138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437" t="s">
        <v>273</v>
      </c>
      <c r="D44" s="133"/>
      <c r="E44" s="438" t="s">
        <v>274</v>
      </c>
      <c r="F44" s="134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439" t="s">
        <v>275</v>
      </c>
      <c r="D45" s="131"/>
      <c r="E45" s="440" t="s">
        <v>276</v>
      </c>
      <c r="F45" s="132"/>
      <c r="G45" s="119">
        <v>5</v>
      </c>
      <c r="H45" s="120"/>
      <c r="I45" s="444" t="s">
        <v>288</v>
      </c>
      <c r="J45" s="123"/>
      <c r="K45" s="123"/>
      <c r="L45" s="120"/>
      <c r="M45" s="119">
        <v>513400402</v>
      </c>
      <c r="N45" s="123"/>
      <c r="O45" s="120"/>
      <c r="P45" s="119">
        <v>134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437" t="s">
        <v>277</v>
      </c>
      <c r="D46" s="133"/>
      <c r="E46" s="438" t="s">
        <v>278</v>
      </c>
      <c r="F46" s="134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439" t="s">
        <v>279</v>
      </c>
      <c r="D47" s="131"/>
      <c r="E47" s="440" t="s">
        <v>280</v>
      </c>
      <c r="F47" s="132"/>
      <c r="G47" s="119">
        <v>5</v>
      </c>
      <c r="H47" s="120"/>
      <c r="I47" s="444" t="s">
        <v>290</v>
      </c>
      <c r="J47" s="123"/>
      <c r="K47" s="123"/>
      <c r="L47" s="120"/>
      <c r="M47" s="119">
        <v>516065376</v>
      </c>
      <c r="N47" s="123"/>
      <c r="O47" s="120"/>
      <c r="P47" s="119">
        <v>155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2"/>
      <c r="B48" s="130"/>
      <c r="C48" s="442" t="s">
        <v>281</v>
      </c>
      <c r="D48" s="203"/>
      <c r="E48" s="443" t="s">
        <v>282</v>
      </c>
      <c r="F48" s="204"/>
      <c r="G48" s="188"/>
      <c r="H48" s="201"/>
      <c r="I48" s="188"/>
      <c r="J48" s="189"/>
      <c r="K48" s="189"/>
      <c r="L48" s="201"/>
      <c r="M48" s="188"/>
      <c r="N48" s="189"/>
      <c r="O48" s="201"/>
      <c r="P48" s="188"/>
      <c r="Q48" s="189"/>
      <c r="R48" s="189"/>
      <c r="S48" s="189"/>
      <c r="T48" s="19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1" t="s">
        <v>170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3"/>
      <c r="U54" s="22"/>
      <c r="V54" s="179" t="s">
        <v>188</v>
      </c>
      <c r="W54" s="180"/>
      <c r="X54" s="180"/>
      <c r="Y54" s="180"/>
      <c r="Z54" s="180"/>
      <c r="AA54" s="180"/>
      <c r="AB54" s="180"/>
      <c r="AC54" s="180"/>
      <c r="AD54" s="180"/>
      <c r="AE54" s="180"/>
      <c r="AF54" s="181"/>
      <c r="AG54" s="182"/>
      <c r="AH54" s="182"/>
      <c r="AI54" s="182"/>
      <c r="AJ54" s="18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4" t="s">
        <v>291</v>
      </c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6"/>
      <c r="U55" s="22"/>
      <c r="V55" s="80">
        <f>LEN(A55)</f>
        <v>119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11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0" t="s">
        <v>24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5">
      <c r="A2" s="251" t="s">
        <v>0</v>
      </c>
      <c r="B2" s="251"/>
      <c r="C2" s="262" t="str">
        <f>IF(入力!C3="","",入力!C3)</f>
        <v>クローバー・Ｖ四街道</v>
      </c>
      <c r="D2" s="262"/>
      <c r="E2" s="262"/>
      <c r="F2" s="262"/>
      <c r="G2" s="262"/>
      <c r="H2" s="262"/>
      <c r="I2" s="26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>
      <c r="A3" s="251"/>
      <c r="B3" s="251"/>
      <c r="C3" s="262"/>
      <c r="D3" s="262"/>
      <c r="E3" s="262"/>
      <c r="F3" s="262"/>
      <c r="G3" s="262"/>
      <c r="H3" s="262"/>
      <c r="I3" s="26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63">
        <f>IF(入力!C4="","",IF(入力!C5="",入力!C4,入力!C4&amp;"　　"&amp;入力!C5))</f>
        <v>430629457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1" t="s">
        <v>1</v>
      </c>
      <c r="B6" s="251"/>
      <c r="C6" s="252" t="str">
        <f>IF(入力!C8="","",入力!C8&amp;"　"&amp;入力!E8)</f>
        <v>原　公栄</v>
      </c>
      <c r="D6" s="253"/>
      <c r="E6" s="253"/>
      <c r="F6" s="25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1"/>
      <c r="B7" s="251"/>
      <c r="C7" s="254"/>
      <c r="D7" s="255"/>
      <c r="E7" s="255"/>
      <c r="F7" s="255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1"/>
      <c r="B8" s="251"/>
      <c r="C8" s="256"/>
      <c r="D8" s="257"/>
      <c r="E8" s="257"/>
      <c r="F8" s="257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1" t="s">
        <v>2</v>
      </c>
      <c r="B9" s="251"/>
      <c r="C9" s="252" t="str">
        <f>IF(入力!C10="","",入力!C10&amp;"　"&amp;入力!E10)</f>
        <v>山田　信雄</v>
      </c>
      <c r="D9" s="253"/>
      <c r="E9" s="253"/>
      <c r="F9" s="25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1"/>
      <c r="B10" s="251"/>
      <c r="C10" s="256"/>
      <c r="D10" s="257"/>
      <c r="E10" s="257"/>
      <c r="F10" s="257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1" t="s">
        <v>3</v>
      </c>
      <c r="B11" s="251"/>
      <c r="C11" s="252" t="str">
        <f>IF(入力!C12="","",入力!C12&amp;"　"&amp;入力!E12)</f>
        <v>小笠原　真由美</v>
      </c>
      <c r="D11" s="253"/>
      <c r="E11" s="253"/>
      <c r="F11" s="25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1"/>
      <c r="B12" s="251"/>
      <c r="C12" s="256"/>
      <c r="D12" s="257"/>
      <c r="E12" s="257"/>
      <c r="F12" s="257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1" t="s">
        <v>4</v>
      </c>
      <c r="B13" s="251"/>
      <c r="C13" s="252" t="str">
        <f>IF(入力!C14="","",入力!C14&amp;"　"&amp;入力!E14)</f>
        <v>吉田　純</v>
      </c>
      <c r="D13" s="253"/>
      <c r="E13" s="253"/>
      <c r="F13" s="253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1"/>
      <c r="B14" s="251"/>
      <c r="C14" s="256"/>
      <c r="D14" s="257"/>
      <c r="E14" s="257"/>
      <c r="F14" s="257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1" t="s">
        <v>5</v>
      </c>
      <c r="B15" s="251"/>
      <c r="C15" s="252" t="str">
        <f>IF(入力!C16="","",入力!C16&amp;"　"&amp;入力!E16)</f>
        <v>原　公栄</v>
      </c>
      <c r="D15" s="253"/>
      <c r="E15" s="253"/>
      <c r="F15" s="260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1"/>
      <c r="B16" s="251"/>
      <c r="C16" s="256"/>
      <c r="D16" s="257"/>
      <c r="E16" s="257"/>
      <c r="F16" s="261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>
      <c r="A17" s="251" t="s">
        <v>6</v>
      </c>
      <c r="B17" s="251"/>
      <c r="C17" s="262" t="str">
        <f>IF(入力!C17="","",入力!C17&amp;"　"&amp;入力!E17)</f>
        <v>四街道市下志津新田2545-735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>
      <c r="A18" s="251"/>
      <c r="B18" s="251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1" t="s">
        <v>7</v>
      </c>
      <c r="B19" s="251"/>
      <c r="C19" s="262" t="str">
        <f>IF(入力!C19="","",入力!C19&amp;"　"&amp;入力!E19)</f>
        <v>043-422-4251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1"/>
      <c r="B20" s="251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1" t="s">
        <v>8</v>
      </c>
      <c r="B21" s="251"/>
      <c r="C21" s="262" t="str">
        <f>IF(入力!C21="","",入力!C21&amp;"－"&amp;入力!E21&amp;"－"&amp;入力!G21)</f>
        <v>90－5301－5624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1"/>
      <c r="B22" s="251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>
        <f>IF(入力!B25="","",入力!B25)</f>
        <v>1</v>
      </c>
      <c r="C25" s="252" t="str">
        <f>IF(入力!C26="","",入力!C26&amp;"　"&amp;入力!E26)</f>
        <v>小笠原　央羽</v>
      </c>
      <c r="D25" s="253"/>
      <c r="E25" s="253"/>
      <c r="F25" s="253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四街道市立大日小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510511790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56"/>
      <c r="D26" s="257"/>
      <c r="E26" s="257"/>
      <c r="F26" s="257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52" t="str">
        <f>IF(入力!C28="","",入力!C28&amp;"　"&amp;入力!E28)</f>
        <v>中村　鳳志</v>
      </c>
      <c r="D27" s="253"/>
      <c r="E27" s="253"/>
      <c r="F27" s="253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四街道市立栗山小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512342785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56"/>
      <c r="D28" s="257"/>
      <c r="E28" s="257"/>
      <c r="F28" s="257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52" t="str">
        <f>IF(入力!C30="","",入力!C30&amp;"　"&amp;入力!E30)</f>
        <v>宇野　啓太</v>
      </c>
      <c r="D29" s="253"/>
      <c r="E29" s="253"/>
      <c r="F29" s="253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佐倉市立西志津小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514463404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56"/>
      <c r="D30" s="257"/>
      <c r="E30" s="257"/>
      <c r="F30" s="257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52" t="str">
        <f>IF(入力!C32="","",入力!C32&amp;"　"&amp;入力!E32)</f>
        <v>久我　聖弥</v>
      </c>
      <c r="D31" s="253"/>
      <c r="E31" s="253"/>
      <c r="F31" s="253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佐倉市立染井野小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513364241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56"/>
      <c r="D32" s="257"/>
      <c r="E32" s="257"/>
      <c r="F32" s="257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52" t="str">
        <f>IF(入力!C34="","",入力!C34&amp;"　"&amp;入力!E34)</f>
        <v>葛城　駿都</v>
      </c>
      <c r="D33" s="253"/>
      <c r="E33" s="253"/>
      <c r="F33" s="253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千葉市立山王小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512423975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56"/>
      <c r="D34" s="257"/>
      <c r="E34" s="257"/>
      <c r="F34" s="257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52" t="str">
        <f>IF(入力!C36="","",入力!C36&amp;"　"&amp;入力!E36)</f>
        <v>川村　月冴</v>
      </c>
      <c r="D35" s="253"/>
      <c r="E35" s="253"/>
      <c r="F35" s="253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四街道市立栗山小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513284467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56"/>
      <c r="D36" s="257"/>
      <c r="E36" s="257"/>
      <c r="F36" s="257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52" t="str">
        <f>IF(入力!C38="","",入力!C38&amp;"　"&amp;入力!E38)</f>
        <v>及川　悠太</v>
      </c>
      <c r="D37" s="253"/>
      <c r="E37" s="253"/>
      <c r="F37" s="253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四街道市立栗山小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514421175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56"/>
      <c r="D38" s="257"/>
      <c r="E38" s="257"/>
      <c r="F38" s="257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52" t="str">
        <f>IF(入力!C40="","",入力!C40&amp;"　"&amp;入力!E40)</f>
        <v>吉田　蒼空</v>
      </c>
      <c r="D39" s="253"/>
      <c r="E39" s="253"/>
      <c r="F39" s="253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四街道市立八木原小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513284470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56"/>
      <c r="D40" s="257"/>
      <c r="E40" s="257"/>
      <c r="F40" s="257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52" t="str">
        <f>IF(入力!C42="","",入力!C42&amp;"　"&amp;入力!E42)</f>
        <v>林田　拓真</v>
      </c>
      <c r="D41" s="253"/>
      <c r="E41" s="253"/>
      <c r="F41" s="253"/>
      <c r="G41" s="251">
        <f>IF(入力!G41="","",入力!G41)</f>
        <v>5</v>
      </c>
      <c r="H41" s="251" t="str">
        <f>IF(入力!H41="","",入力!H41)</f>
        <v/>
      </c>
      <c r="I41" s="251" t="str">
        <f>IF(入力!I41="","",入力!I41)</f>
        <v>四街道市立四街道小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514303780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56"/>
      <c r="D42" s="257"/>
      <c r="E42" s="257"/>
      <c r="F42" s="257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52" t="str">
        <f>IF(入力!C44="","",入力!C44&amp;"　"&amp;入力!E44)</f>
        <v>佐藤　広空</v>
      </c>
      <c r="D43" s="253"/>
      <c r="E43" s="253"/>
      <c r="F43" s="253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四街道市立栗山小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513739167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56"/>
      <c r="D44" s="257"/>
      <c r="E44" s="257"/>
      <c r="F44" s="257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52" t="str">
        <f>IF(入力!C46="","",入力!C46&amp;"　"&amp;入力!E46)</f>
        <v>鈴木　奏馬</v>
      </c>
      <c r="D45" s="253"/>
      <c r="E45" s="253"/>
      <c r="F45" s="253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四街道市立八木原小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513400402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56"/>
      <c r="D46" s="257"/>
      <c r="E46" s="257"/>
      <c r="F46" s="257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52" t="str">
        <f>IF(入力!C48="","",入力!C48&amp;"　"&amp;入力!E48)</f>
        <v>田中　己聖</v>
      </c>
      <c r="D47" s="253"/>
      <c r="E47" s="253"/>
      <c r="F47" s="253"/>
      <c r="G47" s="251">
        <f>IF(入力!G47="","",入力!G47)</f>
        <v>5</v>
      </c>
      <c r="H47" s="251" t="str">
        <f>IF(入力!H47="","",入力!H47)</f>
        <v/>
      </c>
      <c r="I47" s="251" t="str">
        <f>IF(入力!I47="","",入力!I47)</f>
        <v>千葉市立都賀の台小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516065376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56"/>
      <c r="D48" s="257"/>
      <c r="E48" s="257"/>
      <c r="F48" s="257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9" t="s">
        <v>32</v>
      </c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41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2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5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8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クローバー・ブイヨツカイドウ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341" t="s">
        <v>67</v>
      </c>
      <c r="Z16" s="342"/>
      <c r="AA16" s="342"/>
      <c r="AB16" s="342"/>
      <c r="AC16" s="342"/>
      <c r="AD16" s="342"/>
      <c r="AE16" s="342"/>
      <c r="AF16" s="342"/>
      <c r="AG16" s="342"/>
      <c r="AH16" s="342"/>
      <c r="AI16" s="343"/>
      <c r="AJ16" s="368" t="s">
        <v>38</v>
      </c>
      <c r="AK16" s="369"/>
      <c r="AL16" s="369"/>
      <c r="AM16" s="370"/>
      <c r="AN16" s="393" t="str">
        <f>IF(入力!P3="","",入力!P3)</f>
        <v>四街道市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ＪＲ</v>
      </c>
      <c r="BA16" s="382"/>
      <c r="BB16" s="382"/>
      <c r="BC16" s="382"/>
      <c r="BD16" s="382"/>
      <c r="BE16" s="382"/>
      <c r="BF16" s="420" t="s">
        <v>40</v>
      </c>
    </row>
    <row r="17" spans="3:58" ht="4.5" customHeight="1">
      <c r="C17" s="419"/>
      <c r="D17" s="308"/>
      <c r="E17" s="308"/>
      <c r="F17" s="308"/>
      <c r="G17" s="380"/>
      <c r="H17" s="391" t="str">
        <f>IF(入力!C3="","",入力!C3)</f>
        <v>クローバー・Ｖ四街道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(男子)</v>
      </c>
      <c r="V17" s="387"/>
      <c r="W17" s="387"/>
      <c r="X17" s="388"/>
      <c r="Y17" s="344">
        <f>IF(入力!C4="","",入力!C4)</f>
        <v>430629457</v>
      </c>
      <c r="Z17" s="345"/>
      <c r="AA17" s="345"/>
      <c r="AB17" s="345"/>
      <c r="AC17" s="345"/>
      <c r="AD17" s="345"/>
      <c r="AE17" s="345"/>
      <c r="AF17" s="345"/>
      <c r="AG17" s="345"/>
      <c r="AH17" s="345"/>
      <c r="AI17" s="346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08"/>
      <c r="AX17" s="308"/>
      <c r="AY17" s="380"/>
      <c r="AZ17" s="383"/>
      <c r="BA17" s="384"/>
      <c r="BB17" s="384"/>
      <c r="BC17" s="384"/>
      <c r="BD17" s="384"/>
      <c r="BE17" s="384"/>
      <c r="BF17" s="421"/>
    </row>
    <row r="18" spans="3:58" ht="16.5" customHeight="1">
      <c r="C18" s="359"/>
      <c r="D18" s="309"/>
      <c r="E18" s="309"/>
      <c r="F18" s="309"/>
      <c r="G18" s="360"/>
      <c r="H18" s="334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89"/>
      <c r="V18" s="389"/>
      <c r="W18" s="389"/>
      <c r="X18" s="390"/>
      <c r="Y18" s="347"/>
      <c r="Z18" s="348"/>
      <c r="AA18" s="348"/>
      <c r="AB18" s="348"/>
      <c r="AC18" s="348"/>
      <c r="AD18" s="348"/>
      <c r="AE18" s="348"/>
      <c r="AF18" s="348"/>
      <c r="AG18" s="348"/>
      <c r="AH18" s="348"/>
      <c r="AI18" s="349"/>
      <c r="AJ18" s="374"/>
      <c r="AK18" s="324"/>
      <c r="AL18" s="324"/>
      <c r="AM18" s="375"/>
      <c r="AN18" s="397"/>
      <c r="AO18" s="398"/>
      <c r="AP18" s="398"/>
      <c r="AQ18" s="398"/>
      <c r="AR18" s="398"/>
      <c r="AS18" s="398"/>
      <c r="AT18" s="324"/>
      <c r="AU18" s="375"/>
      <c r="AV18" s="337"/>
      <c r="AW18" s="309"/>
      <c r="AX18" s="309"/>
      <c r="AY18" s="360"/>
      <c r="AZ18" s="385" t="str">
        <f>IF(入力!AE5="","",入力!AE5)</f>
        <v>四街道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52" t="s">
        <v>42</v>
      </c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 t="s">
        <v>69</v>
      </c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 t="s">
        <v>70</v>
      </c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67"/>
    </row>
    <row r="20" spans="3:58" ht="15" customHeight="1">
      <c r="C20" s="351" t="s">
        <v>43</v>
      </c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0">
        <f>IF(入力!J7="","",入力!J7)</f>
        <v>15023</v>
      </c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0"/>
      <c r="AC20" s="350"/>
      <c r="AD20" s="350">
        <f>IF(入力!J9="","",入力!J9)</f>
        <v>21056</v>
      </c>
      <c r="AE20" s="350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/>
      <c r="AQ20" s="350"/>
      <c r="AR20" s="350"/>
      <c r="AS20" s="350" t="str">
        <f>IF(入力!J11="","",入力!J11)</f>
        <v/>
      </c>
      <c r="AT20" s="350"/>
      <c r="AU20" s="350"/>
      <c r="AV20" s="350"/>
      <c r="AW20" s="350"/>
      <c r="AX20" s="350"/>
      <c r="AY20" s="350"/>
      <c r="AZ20" s="350"/>
      <c r="BA20" s="350"/>
      <c r="BB20" s="350"/>
      <c r="BC20" s="350"/>
      <c r="BD20" s="350"/>
      <c r="BE20" s="350"/>
      <c r="BF20" s="364"/>
    </row>
    <row r="21" spans="3:58" ht="15" customHeight="1">
      <c r="C21" s="351" t="s">
        <v>44</v>
      </c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0">
        <f>IF(入力!M7="","",入力!M7)</f>
        <v>217618</v>
      </c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 t="str">
        <f>IF(入力!M9="","",入力!M9)</f>
        <v/>
      </c>
      <c r="AE21" s="350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 t="str">
        <f>IF(入力!M11="","",入力!M11)</f>
        <v/>
      </c>
      <c r="AT21" s="350"/>
      <c r="AU21" s="350"/>
      <c r="AV21" s="350"/>
      <c r="AW21" s="350"/>
      <c r="AX21" s="350"/>
      <c r="AY21" s="350"/>
      <c r="AZ21" s="350"/>
      <c r="BA21" s="350"/>
      <c r="BB21" s="350"/>
      <c r="BC21" s="350"/>
      <c r="BD21" s="350"/>
      <c r="BE21" s="350"/>
      <c r="BF21" s="364"/>
    </row>
    <row r="22" spans="3:58" ht="12" customHeight="1">
      <c r="C22" s="356" t="s">
        <v>71</v>
      </c>
      <c r="D22" s="357"/>
      <c r="E22" s="357"/>
      <c r="F22" s="357"/>
      <c r="G22" s="358"/>
      <c r="H22" s="353" t="str">
        <f>IF(入力!C7="","",入力!C7&amp;"　"&amp;入力!E7)</f>
        <v>ハラ　キミエ</v>
      </c>
      <c r="I22" s="313"/>
      <c r="J22" s="313"/>
      <c r="K22" s="313"/>
      <c r="L22" s="313"/>
      <c r="M22" s="313"/>
      <c r="N22" s="313"/>
      <c r="O22" s="313"/>
      <c r="P22" s="313"/>
      <c r="Q22" s="326"/>
      <c r="R22" s="314" t="s">
        <v>45</v>
      </c>
      <c r="S22" s="313"/>
      <c r="T22" s="327">
        <f>IF(入力!AT7="","",入力!AT7)</f>
        <v>55</v>
      </c>
      <c r="U22" s="328"/>
      <c r="V22" s="329"/>
      <c r="W22" s="314" t="s">
        <v>46</v>
      </c>
      <c r="X22" s="314"/>
      <c r="Y22" s="314"/>
      <c r="Z22" s="14" t="s">
        <v>72</v>
      </c>
      <c r="AA22" s="15"/>
      <c r="AB22" s="313" t="str">
        <f>IF(入力!R7="","",入力!R7)</f>
        <v>284</v>
      </c>
      <c r="AC22" s="313"/>
      <c r="AD22" s="313"/>
      <c r="AE22" s="313"/>
      <c r="AF22" s="16" t="s">
        <v>73</v>
      </c>
      <c r="AG22" s="313" t="str">
        <f>IF(入力!W7="","",入力!W7)</f>
        <v>0006</v>
      </c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26"/>
      <c r="AU22" s="314" t="s">
        <v>47</v>
      </c>
      <c r="AV22" s="313"/>
      <c r="AW22" s="313"/>
      <c r="AX22" s="17" t="s">
        <v>74</v>
      </c>
      <c r="AY22" s="313" t="str">
        <f>IF(入力!AL7="","",入力!AL7)</f>
        <v>043</v>
      </c>
      <c r="AZ22" s="313"/>
      <c r="BA22" s="313"/>
      <c r="BB22" s="313"/>
      <c r="BC22" s="313"/>
      <c r="BD22" s="313"/>
      <c r="BE22" s="313"/>
      <c r="BF22" s="18" t="s">
        <v>75</v>
      </c>
    </row>
    <row r="23" spans="3:58" ht="19.5" customHeight="1">
      <c r="C23" s="359" t="s">
        <v>48</v>
      </c>
      <c r="D23" s="309"/>
      <c r="E23" s="309"/>
      <c r="F23" s="309"/>
      <c r="G23" s="360"/>
      <c r="H23" s="321" t="str">
        <f>IF(入力!C8="","",入力!C8&amp;"　"&amp;入力!E8)</f>
        <v>原　公栄</v>
      </c>
      <c r="I23" s="322"/>
      <c r="J23" s="322"/>
      <c r="K23" s="322"/>
      <c r="L23" s="322"/>
      <c r="M23" s="322"/>
      <c r="N23" s="322"/>
      <c r="O23" s="322"/>
      <c r="P23" s="322"/>
      <c r="Q23" s="323"/>
      <c r="R23" s="309"/>
      <c r="S23" s="309"/>
      <c r="T23" s="361"/>
      <c r="U23" s="362"/>
      <c r="V23" s="363"/>
      <c r="W23" s="324"/>
      <c r="X23" s="324"/>
      <c r="Y23" s="324"/>
      <c r="Z23" s="334" t="str">
        <f>IF(入力!P8="","",入力!P8)</f>
        <v>四街道市下志津新田2545-735</v>
      </c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6"/>
      <c r="AU23" s="309"/>
      <c r="AV23" s="309"/>
      <c r="AW23" s="309"/>
      <c r="AX23" s="337" t="str">
        <f>IF(入力!AK8="","",入力!AK8)</f>
        <v>422</v>
      </c>
      <c r="AY23" s="309"/>
      <c r="AZ23" s="309"/>
      <c r="BA23" s="309"/>
      <c r="BB23" s="19" t="s">
        <v>76</v>
      </c>
      <c r="BC23" s="309" t="str">
        <f>IF(入力!AP8="","",入力!AP8)</f>
        <v>4251</v>
      </c>
      <c r="BD23" s="309"/>
      <c r="BE23" s="309"/>
      <c r="BF23" s="333"/>
    </row>
    <row r="24" spans="3:58" ht="12" customHeight="1">
      <c r="C24" s="356" t="s">
        <v>77</v>
      </c>
      <c r="D24" s="357"/>
      <c r="E24" s="357"/>
      <c r="F24" s="357"/>
      <c r="G24" s="358"/>
      <c r="H24" s="353" t="str">
        <f>IF(入力!C9="","",入力!C9&amp;"　"&amp;入力!E9)</f>
        <v>ヤマダ　ノブオ</v>
      </c>
      <c r="I24" s="313"/>
      <c r="J24" s="313"/>
      <c r="K24" s="313"/>
      <c r="L24" s="313"/>
      <c r="M24" s="313"/>
      <c r="N24" s="313"/>
      <c r="O24" s="313"/>
      <c r="P24" s="313"/>
      <c r="Q24" s="326"/>
      <c r="R24" s="314" t="s">
        <v>45</v>
      </c>
      <c r="S24" s="313"/>
      <c r="T24" s="327">
        <f>IF(入力!AT9="","",入力!AT9)</f>
        <v>56</v>
      </c>
      <c r="U24" s="328"/>
      <c r="V24" s="329"/>
      <c r="W24" s="314" t="s">
        <v>46</v>
      </c>
      <c r="X24" s="314"/>
      <c r="Y24" s="314"/>
      <c r="Z24" s="14" t="s">
        <v>72</v>
      </c>
      <c r="AA24" s="15"/>
      <c r="AB24" s="313" t="str">
        <f>IF(入力!R9="","",入力!R9)</f>
        <v>284</v>
      </c>
      <c r="AC24" s="313"/>
      <c r="AD24" s="313"/>
      <c r="AE24" s="313"/>
      <c r="AF24" s="16" t="s">
        <v>73</v>
      </c>
      <c r="AG24" s="313" t="str">
        <f>IF(入力!W9="","",入力!W9)</f>
        <v>0044</v>
      </c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26"/>
      <c r="AU24" s="314" t="s">
        <v>47</v>
      </c>
      <c r="AV24" s="313"/>
      <c r="AW24" s="313"/>
      <c r="AX24" s="17" t="s">
        <v>74</v>
      </c>
      <c r="AY24" s="313" t="str">
        <f>IF(入力!AL9="","",入力!AL9)</f>
        <v>043</v>
      </c>
      <c r="AZ24" s="313"/>
      <c r="BA24" s="313"/>
      <c r="BB24" s="313"/>
      <c r="BC24" s="313"/>
      <c r="BD24" s="313"/>
      <c r="BE24" s="313"/>
      <c r="BF24" s="18" t="s">
        <v>75</v>
      </c>
    </row>
    <row r="25" spans="3:58" ht="19.5" customHeight="1">
      <c r="C25" s="359" t="s">
        <v>78</v>
      </c>
      <c r="D25" s="309"/>
      <c r="E25" s="309"/>
      <c r="F25" s="309"/>
      <c r="G25" s="360"/>
      <c r="H25" s="321" t="str">
        <f>IF(入力!C10="","",入力!C10&amp;"　"&amp;入力!E10)</f>
        <v>山田　信雄</v>
      </c>
      <c r="I25" s="322"/>
      <c r="J25" s="322"/>
      <c r="K25" s="322"/>
      <c r="L25" s="322"/>
      <c r="M25" s="322"/>
      <c r="N25" s="322"/>
      <c r="O25" s="322"/>
      <c r="P25" s="322"/>
      <c r="Q25" s="323"/>
      <c r="R25" s="309"/>
      <c r="S25" s="309"/>
      <c r="T25" s="361"/>
      <c r="U25" s="362"/>
      <c r="V25" s="363"/>
      <c r="W25" s="324"/>
      <c r="X25" s="324"/>
      <c r="Y25" s="324"/>
      <c r="Z25" s="334" t="str">
        <f>IF(入力!P10="","",入力!P10)</f>
        <v>四街道市和良比950-9-203</v>
      </c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6"/>
      <c r="AU25" s="309"/>
      <c r="AV25" s="309"/>
      <c r="AW25" s="309"/>
      <c r="AX25" s="337" t="str">
        <f>IF(入力!AK10="","",入力!AK10)</f>
        <v>433</v>
      </c>
      <c r="AY25" s="309"/>
      <c r="AZ25" s="309"/>
      <c r="BA25" s="309"/>
      <c r="BB25" s="19" t="s">
        <v>76</v>
      </c>
      <c r="BC25" s="309" t="str">
        <f>IF(入力!AP10="","",入力!AP10)</f>
        <v>1299</v>
      </c>
      <c r="BD25" s="309"/>
      <c r="BE25" s="309"/>
      <c r="BF25" s="333"/>
    </row>
    <row r="26" spans="3:58" ht="12" customHeight="1">
      <c r="C26" s="356" t="s">
        <v>71</v>
      </c>
      <c r="D26" s="357"/>
      <c r="E26" s="357"/>
      <c r="F26" s="357"/>
      <c r="G26" s="358"/>
      <c r="H26" s="353" t="str">
        <f>IF(入力!C11="","",入力!C11&amp;"　"&amp;入力!E11)</f>
        <v>オガサワラ　マユミ</v>
      </c>
      <c r="I26" s="313"/>
      <c r="J26" s="313"/>
      <c r="K26" s="313"/>
      <c r="L26" s="313"/>
      <c r="M26" s="313"/>
      <c r="N26" s="313"/>
      <c r="O26" s="313"/>
      <c r="P26" s="313"/>
      <c r="Q26" s="326"/>
      <c r="R26" s="314" t="s">
        <v>45</v>
      </c>
      <c r="S26" s="313"/>
      <c r="T26" s="327">
        <f>IF(入力!AT11="","",入力!AT11)</f>
        <v>37</v>
      </c>
      <c r="U26" s="328"/>
      <c r="V26" s="329"/>
      <c r="W26" s="314" t="s">
        <v>46</v>
      </c>
      <c r="X26" s="314"/>
      <c r="Y26" s="314"/>
      <c r="Z26" s="14" t="s">
        <v>72</v>
      </c>
      <c r="AA26" s="15"/>
      <c r="AB26" s="313" t="str">
        <f>IF(入力!R11="","",入力!R11)</f>
        <v>284</v>
      </c>
      <c r="AC26" s="313"/>
      <c r="AD26" s="313"/>
      <c r="AE26" s="313"/>
      <c r="AF26" s="16" t="s">
        <v>73</v>
      </c>
      <c r="AG26" s="313" t="str">
        <f>IF(入力!W11="","",入力!W11)</f>
        <v>0001</v>
      </c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3"/>
      <c r="AT26" s="326"/>
      <c r="AU26" s="314" t="s">
        <v>47</v>
      </c>
      <c r="AV26" s="313"/>
      <c r="AW26" s="313"/>
      <c r="AX26" s="17" t="s">
        <v>74</v>
      </c>
      <c r="AY26" s="313" t="str">
        <f>IF(入力!AL11="","",入力!AL11)</f>
        <v>043</v>
      </c>
      <c r="AZ26" s="313"/>
      <c r="BA26" s="313"/>
      <c r="BB26" s="313"/>
      <c r="BC26" s="313"/>
      <c r="BD26" s="313"/>
      <c r="BE26" s="313"/>
      <c r="BF26" s="18" t="s">
        <v>75</v>
      </c>
    </row>
    <row r="27" spans="3:58" ht="19.5" customHeight="1">
      <c r="C27" s="359" t="s">
        <v>79</v>
      </c>
      <c r="D27" s="309"/>
      <c r="E27" s="309"/>
      <c r="F27" s="309"/>
      <c r="G27" s="360"/>
      <c r="H27" s="321" t="str">
        <f>IF(入力!C12="","",入力!C12&amp;"　"&amp;入力!E12)</f>
        <v>小笠原　真由美</v>
      </c>
      <c r="I27" s="322"/>
      <c r="J27" s="322"/>
      <c r="K27" s="322"/>
      <c r="L27" s="322"/>
      <c r="M27" s="322"/>
      <c r="N27" s="322"/>
      <c r="O27" s="322"/>
      <c r="P27" s="322"/>
      <c r="Q27" s="323"/>
      <c r="R27" s="309"/>
      <c r="S27" s="309"/>
      <c r="T27" s="361"/>
      <c r="U27" s="362"/>
      <c r="V27" s="363"/>
      <c r="W27" s="324"/>
      <c r="X27" s="324"/>
      <c r="Y27" s="324"/>
      <c r="Z27" s="334" t="str">
        <f>IF(入力!P12="","",入力!P12)</f>
        <v>四街道市大日2208-1</v>
      </c>
      <c r="AA27" s="335"/>
      <c r="AB27" s="335"/>
      <c r="AC27" s="335"/>
      <c r="AD27" s="335"/>
      <c r="AE27" s="335"/>
      <c r="AF27" s="335"/>
      <c r="AG27" s="33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36"/>
      <c r="AU27" s="309"/>
      <c r="AV27" s="309"/>
      <c r="AW27" s="309"/>
      <c r="AX27" s="337" t="str">
        <f>IF(入力!AK12="","",入力!AK12)</f>
        <v>424</v>
      </c>
      <c r="AY27" s="309"/>
      <c r="AZ27" s="309"/>
      <c r="BA27" s="309"/>
      <c r="BB27" s="19" t="s">
        <v>76</v>
      </c>
      <c r="BC27" s="309" t="str">
        <f>IF(入力!AP12="","",入力!AP12)</f>
        <v>3349</v>
      </c>
      <c r="BD27" s="309"/>
      <c r="BE27" s="309"/>
      <c r="BF27" s="333"/>
    </row>
    <row r="28" spans="3:58" ht="12" customHeight="1">
      <c r="C28" s="356" t="s">
        <v>71</v>
      </c>
      <c r="D28" s="357"/>
      <c r="E28" s="357"/>
      <c r="F28" s="357"/>
      <c r="G28" s="358"/>
      <c r="H28" s="353" t="str">
        <f>IF(入力!C15="","",入力!C15&amp;"　"&amp;入力!E15)</f>
        <v>ハラ　キミエ</v>
      </c>
      <c r="I28" s="313"/>
      <c r="J28" s="313"/>
      <c r="K28" s="313"/>
      <c r="L28" s="313"/>
      <c r="M28" s="313"/>
      <c r="N28" s="313"/>
      <c r="O28" s="313"/>
      <c r="P28" s="313"/>
      <c r="Q28" s="326"/>
      <c r="R28" s="314" t="s">
        <v>45</v>
      </c>
      <c r="S28" s="313"/>
      <c r="T28" s="327">
        <f>IF(入力!AT15="","",入力!AT15)</f>
        <v>55</v>
      </c>
      <c r="U28" s="328"/>
      <c r="V28" s="329"/>
      <c r="W28" s="314" t="s">
        <v>46</v>
      </c>
      <c r="X28" s="314"/>
      <c r="Y28" s="314"/>
      <c r="Z28" s="14" t="s">
        <v>72</v>
      </c>
      <c r="AA28" s="15"/>
      <c r="AB28" s="313" t="str">
        <f>IF(入力!R15="","",入力!R15)</f>
        <v>284</v>
      </c>
      <c r="AC28" s="313"/>
      <c r="AD28" s="313"/>
      <c r="AE28" s="313"/>
      <c r="AF28" s="16" t="s">
        <v>73</v>
      </c>
      <c r="AG28" s="313" t="str">
        <f>IF(入力!W15="","",入力!W15)</f>
        <v>0006</v>
      </c>
      <c r="AH28" s="313"/>
      <c r="AI28" s="313"/>
      <c r="AJ28" s="313"/>
      <c r="AK28" s="313"/>
      <c r="AL28" s="313"/>
      <c r="AM28" s="313"/>
      <c r="AN28" s="313"/>
      <c r="AO28" s="313"/>
      <c r="AP28" s="313"/>
      <c r="AQ28" s="313"/>
      <c r="AR28" s="313"/>
      <c r="AS28" s="313"/>
      <c r="AT28" s="326"/>
      <c r="AU28" s="314" t="s">
        <v>47</v>
      </c>
      <c r="AV28" s="313"/>
      <c r="AW28" s="313"/>
      <c r="AX28" s="17" t="s">
        <v>74</v>
      </c>
      <c r="AY28" s="313" t="str">
        <f>IF(入力!AL15="","",入力!AL15)</f>
        <v>043</v>
      </c>
      <c r="AZ28" s="313"/>
      <c r="BA28" s="313"/>
      <c r="BB28" s="313"/>
      <c r="BC28" s="313"/>
      <c r="BD28" s="313"/>
      <c r="BE28" s="313"/>
      <c r="BF28" s="18" t="s">
        <v>75</v>
      </c>
    </row>
    <row r="29" spans="3:58" ht="19.5" customHeight="1" thickBot="1">
      <c r="C29" s="354" t="s">
        <v>49</v>
      </c>
      <c r="D29" s="315"/>
      <c r="E29" s="315"/>
      <c r="F29" s="315"/>
      <c r="G29" s="355"/>
      <c r="H29" s="338" t="str">
        <f>IF(入力!C16="","",入力!C16&amp;"　"&amp;入力!E16)</f>
        <v>原　公栄</v>
      </c>
      <c r="I29" s="339"/>
      <c r="J29" s="339"/>
      <c r="K29" s="339"/>
      <c r="L29" s="339"/>
      <c r="M29" s="339"/>
      <c r="N29" s="339"/>
      <c r="O29" s="339"/>
      <c r="P29" s="339"/>
      <c r="Q29" s="340"/>
      <c r="R29" s="315"/>
      <c r="S29" s="315"/>
      <c r="T29" s="330"/>
      <c r="U29" s="331"/>
      <c r="V29" s="332"/>
      <c r="W29" s="325"/>
      <c r="X29" s="325"/>
      <c r="Y29" s="325"/>
      <c r="Z29" s="316" t="str">
        <f>IF(入力!P16="","",入力!P16)</f>
        <v>四街道市下志津新田2545-735</v>
      </c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  <c r="AP29" s="317"/>
      <c r="AQ29" s="317"/>
      <c r="AR29" s="317"/>
      <c r="AS29" s="317"/>
      <c r="AT29" s="318"/>
      <c r="AU29" s="315"/>
      <c r="AV29" s="315"/>
      <c r="AW29" s="315"/>
      <c r="AX29" s="319" t="str">
        <f>IF(入力!AK16="","",入力!AK16)</f>
        <v>422</v>
      </c>
      <c r="AY29" s="315"/>
      <c r="AZ29" s="315"/>
      <c r="BA29" s="315"/>
      <c r="BB29" s="73" t="s">
        <v>76</v>
      </c>
      <c r="BC29" s="315" t="str">
        <f>IF(入力!AP16="","",入力!AP16)</f>
        <v>4251</v>
      </c>
      <c r="BD29" s="315"/>
      <c r="BE29" s="315"/>
      <c r="BF29" s="32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0" t="s">
        <v>52</v>
      </c>
      <c r="D33" s="311"/>
      <c r="E33" s="311"/>
      <c r="F33" s="311" t="s">
        <v>53</v>
      </c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 t="s">
        <v>54</v>
      </c>
      <c r="R33" s="311"/>
      <c r="S33" s="311"/>
      <c r="T33" s="311" t="s">
        <v>55</v>
      </c>
      <c r="U33" s="311"/>
      <c r="V33" s="311"/>
      <c r="W33" s="311"/>
      <c r="X33" s="311"/>
      <c r="Y33" s="311"/>
      <c r="Z33" s="311"/>
      <c r="AA33" s="311"/>
      <c r="AB33" s="311"/>
      <c r="AC33" s="311"/>
      <c r="AD33" s="311"/>
      <c r="AE33" s="311"/>
      <c r="AF33" s="311"/>
      <c r="AG33" s="311"/>
      <c r="AH33" s="311"/>
      <c r="AI33" s="311"/>
      <c r="AJ33" s="311" t="s">
        <v>56</v>
      </c>
      <c r="AK33" s="311"/>
      <c r="AL33" s="311"/>
      <c r="AM33" s="311"/>
      <c r="AN33" s="311"/>
      <c r="AO33" s="311"/>
      <c r="AP33" s="311"/>
      <c r="AQ33" s="311"/>
      <c r="AR33" s="311"/>
      <c r="AS33" s="311"/>
      <c r="AT33" s="311"/>
      <c r="AU33" s="311"/>
      <c r="AV33" s="311"/>
      <c r="AW33" s="311"/>
      <c r="AX33" s="311"/>
      <c r="AY33" s="311"/>
      <c r="AZ33" s="311" t="s">
        <v>57</v>
      </c>
      <c r="BA33" s="311"/>
      <c r="BB33" s="311"/>
      <c r="BC33" s="311"/>
      <c r="BD33" s="311"/>
      <c r="BE33" s="311"/>
      <c r="BF33" s="312"/>
    </row>
    <row r="34" spans="3:58" ht="15" customHeight="1">
      <c r="C34" s="269">
        <f>IF(入力!B25="","",入力!B25)</f>
        <v>1</v>
      </c>
      <c r="D34" s="270"/>
      <c r="E34" s="271"/>
      <c r="F34" s="275" t="str">
        <f>IF(入力!C26="","",入力!C25&amp;"　"&amp;入力!E25&amp;"
"&amp;入力!C26&amp;"　"&amp;入力!E26)</f>
        <v>オガサワラ　ヒロワ
小笠原　央羽</v>
      </c>
      <c r="G34" s="276"/>
      <c r="H34" s="276"/>
      <c r="I34" s="276"/>
      <c r="J34" s="276"/>
      <c r="K34" s="276"/>
      <c r="L34" s="276"/>
      <c r="M34" s="276"/>
      <c r="N34" s="276"/>
      <c r="O34" s="276"/>
      <c r="P34" s="277"/>
      <c r="Q34" s="281">
        <f>IF(入力!G25="","",入力!G25)</f>
        <v>6</v>
      </c>
      <c r="R34" s="282"/>
      <c r="S34" s="283"/>
      <c r="T34" s="287" t="str">
        <f>IF(入力!I25="","",入力!I25)</f>
        <v>四街道市立大日小</v>
      </c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9"/>
      <c r="AJ34" s="281">
        <f>IF(入力!M25="","",入力!M25)</f>
        <v>510511790</v>
      </c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3"/>
      <c r="AZ34" s="281">
        <f>IF(入力!P25="","",入力!P25)</f>
        <v>147</v>
      </c>
      <c r="BA34" s="282"/>
      <c r="BB34" s="282"/>
      <c r="BC34" s="282"/>
      <c r="BD34" s="282"/>
      <c r="BE34" s="282"/>
      <c r="BF34" s="293"/>
    </row>
    <row r="35" spans="3:58" ht="15" customHeight="1">
      <c r="C35" s="295"/>
      <c r="D35" s="296"/>
      <c r="E35" s="297"/>
      <c r="F35" s="298"/>
      <c r="G35" s="299"/>
      <c r="H35" s="299"/>
      <c r="I35" s="299"/>
      <c r="J35" s="299"/>
      <c r="K35" s="299"/>
      <c r="L35" s="299"/>
      <c r="M35" s="299"/>
      <c r="N35" s="299"/>
      <c r="O35" s="299"/>
      <c r="P35" s="300"/>
      <c r="Q35" s="301"/>
      <c r="R35" s="302"/>
      <c r="S35" s="303"/>
      <c r="T35" s="304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6"/>
      <c r="AJ35" s="301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3"/>
      <c r="AZ35" s="301"/>
      <c r="BA35" s="302"/>
      <c r="BB35" s="302"/>
      <c r="BC35" s="302"/>
      <c r="BD35" s="302"/>
      <c r="BE35" s="302"/>
      <c r="BF35" s="307"/>
    </row>
    <row r="36" spans="3:58" ht="15" customHeight="1">
      <c r="C36" s="269">
        <f>IF(入力!B27="","",入力!B27)</f>
        <v>2</v>
      </c>
      <c r="D36" s="270"/>
      <c r="E36" s="271"/>
      <c r="F36" s="275" t="str">
        <f>IF(入力!C28="","",入力!C27&amp;"　"&amp;入力!E27&amp;"
"&amp;入力!C28&amp;"　"&amp;入力!E28)</f>
        <v>ナカムラ　フウジ
中村　鳳志</v>
      </c>
      <c r="G36" s="276"/>
      <c r="H36" s="276"/>
      <c r="I36" s="276"/>
      <c r="J36" s="276"/>
      <c r="K36" s="276"/>
      <c r="L36" s="276"/>
      <c r="M36" s="276"/>
      <c r="N36" s="276"/>
      <c r="O36" s="276"/>
      <c r="P36" s="277"/>
      <c r="Q36" s="281">
        <f>IF(入力!G27="","",入力!G27)</f>
        <v>6</v>
      </c>
      <c r="R36" s="282"/>
      <c r="S36" s="283"/>
      <c r="T36" s="287" t="str">
        <f>IF(入力!I27="","",入力!I27)</f>
        <v>四街道市立栗山小</v>
      </c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9"/>
      <c r="AJ36" s="281">
        <f>IF(入力!M27="","",入力!M27)</f>
        <v>512342785</v>
      </c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3"/>
      <c r="AZ36" s="281">
        <f>IF(入力!P27="","",入力!P27)</f>
        <v>155</v>
      </c>
      <c r="BA36" s="282"/>
      <c r="BB36" s="282"/>
      <c r="BC36" s="282"/>
      <c r="BD36" s="282"/>
      <c r="BE36" s="282"/>
      <c r="BF36" s="293"/>
    </row>
    <row r="37" spans="3:58" ht="15" customHeight="1">
      <c r="C37" s="295"/>
      <c r="D37" s="296"/>
      <c r="E37" s="297"/>
      <c r="F37" s="298"/>
      <c r="G37" s="299"/>
      <c r="H37" s="299"/>
      <c r="I37" s="299"/>
      <c r="J37" s="299"/>
      <c r="K37" s="299"/>
      <c r="L37" s="299"/>
      <c r="M37" s="299"/>
      <c r="N37" s="299"/>
      <c r="O37" s="299"/>
      <c r="P37" s="300"/>
      <c r="Q37" s="301"/>
      <c r="R37" s="302"/>
      <c r="S37" s="303"/>
      <c r="T37" s="304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6"/>
      <c r="AJ37" s="301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3"/>
      <c r="AZ37" s="301"/>
      <c r="BA37" s="302"/>
      <c r="BB37" s="302"/>
      <c r="BC37" s="302"/>
      <c r="BD37" s="302"/>
      <c r="BE37" s="302"/>
      <c r="BF37" s="307"/>
    </row>
    <row r="38" spans="3:58" ht="15" customHeight="1">
      <c r="C38" s="269">
        <f>IF(入力!B29="","",入力!B29)</f>
        <v>3</v>
      </c>
      <c r="D38" s="270"/>
      <c r="E38" s="271"/>
      <c r="F38" s="275" t="str">
        <f>IF(入力!C30="","",入力!C29&amp;"　"&amp;入力!E29&amp;"
"&amp;入力!C30&amp;"　"&amp;入力!E30)</f>
        <v>ウノ　ケイタ
宇野　啓太</v>
      </c>
      <c r="G38" s="276"/>
      <c r="H38" s="276"/>
      <c r="I38" s="276"/>
      <c r="J38" s="276"/>
      <c r="K38" s="276"/>
      <c r="L38" s="276"/>
      <c r="M38" s="276"/>
      <c r="N38" s="276"/>
      <c r="O38" s="276"/>
      <c r="P38" s="277"/>
      <c r="Q38" s="281">
        <f>IF(入力!G29="","",入力!G29)</f>
        <v>6</v>
      </c>
      <c r="R38" s="282"/>
      <c r="S38" s="283"/>
      <c r="T38" s="287" t="str">
        <f>IF(入力!I29="","",入力!I29)</f>
        <v>佐倉市立西志津小</v>
      </c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9"/>
      <c r="AJ38" s="281">
        <f>IF(入力!M29="","",入力!M29)</f>
        <v>514463404</v>
      </c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3"/>
      <c r="AZ38" s="281">
        <f>IF(入力!P29="","",入力!P29)</f>
        <v>158</v>
      </c>
      <c r="BA38" s="282"/>
      <c r="BB38" s="282"/>
      <c r="BC38" s="282"/>
      <c r="BD38" s="282"/>
      <c r="BE38" s="282"/>
      <c r="BF38" s="293"/>
    </row>
    <row r="39" spans="3:58" ht="15" customHeight="1">
      <c r="C39" s="295"/>
      <c r="D39" s="296"/>
      <c r="E39" s="297"/>
      <c r="F39" s="298"/>
      <c r="G39" s="299"/>
      <c r="H39" s="299"/>
      <c r="I39" s="299"/>
      <c r="J39" s="299"/>
      <c r="K39" s="299"/>
      <c r="L39" s="299"/>
      <c r="M39" s="299"/>
      <c r="N39" s="299"/>
      <c r="O39" s="299"/>
      <c r="P39" s="300"/>
      <c r="Q39" s="301"/>
      <c r="R39" s="302"/>
      <c r="S39" s="303"/>
      <c r="T39" s="304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6"/>
      <c r="AJ39" s="301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302"/>
      <c r="AX39" s="302"/>
      <c r="AY39" s="303"/>
      <c r="AZ39" s="301"/>
      <c r="BA39" s="302"/>
      <c r="BB39" s="302"/>
      <c r="BC39" s="302"/>
      <c r="BD39" s="302"/>
      <c r="BE39" s="302"/>
      <c r="BF39" s="307"/>
    </row>
    <row r="40" spans="3:58" ht="15" customHeight="1">
      <c r="C40" s="269">
        <f>IF(入力!B31="","",入力!B31)</f>
        <v>4</v>
      </c>
      <c r="D40" s="270"/>
      <c r="E40" s="271"/>
      <c r="F40" s="275" t="str">
        <f>IF(入力!C32="","",入力!C31&amp;"　"&amp;入力!E31&amp;"
"&amp;入力!C32&amp;"　"&amp;入力!E32)</f>
        <v>クガ　マサヤ
久我　聖弥</v>
      </c>
      <c r="G40" s="276"/>
      <c r="H40" s="276"/>
      <c r="I40" s="276"/>
      <c r="J40" s="276"/>
      <c r="K40" s="276"/>
      <c r="L40" s="276"/>
      <c r="M40" s="276"/>
      <c r="N40" s="276"/>
      <c r="O40" s="276"/>
      <c r="P40" s="277"/>
      <c r="Q40" s="281">
        <f>IF(入力!G31="","",入力!G31)</f>
        <v>6</v>
      </c>
      <c r="R40" s="282"/>
      <c r="S40" s="283"/>
      <c r="T40" s="287" t="str">
        <f>IF(入力!I31="","",入力!I31)</f>
        <v>佐倉市立染井野小</v>
      </c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9"/>
      <c r="AJ40" s="281">
        <f>IF(入力!M31="","",入力!M31)</f>
        <v>513364241</v>
      </c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3"/>
      <c r="AZ40" s="281">
        <f>IF(入力!P31="","",入力!P31)</f>
        <v>146</v>
      </c>
      <c r="BA40" s="282"/>
      <c r="BB40" s="282"/>
      <c r="BC40" s="282"/>
      <c r="BD40" s="282"/>
      <c r="BE40" s="282"/>
      <c r="BF40" s="293"/>
    </row>
    <row r="41" spans="3:58" ht="15" customHeight="1">
      <c r="C41" s="295"/>
      <c r="D41" s="296"/>
      <c r="E41" s="297"/>
      <c r="F41" s="298"/>
      <c r="G41" s="299"/>
      <c r="H41" s="299"/>
      <c r="I41" s="299"/>
      <c r="J41" s="299"/>
      <c r="K41" s="299"/>
      <c r="L41" s="299"/>
      <c r="M41" s="299"/>
      <c r="N41" s="299"/>
      <c r="O41" s="299"/>
      <c r="P41" s="300"/>
      <c r="Q41" s="301"/>
      <c r="R41" s="302"/>
      <c r="S41" s="303"/>
      <c r="T41" s="304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6"/>
      <c r="AJ41" s="301"/>
      <c r="AK41" s="302"/>
      <c r="AL41" s="302"/>
      <c r="AM41" s="302"/>
      <c r="AN41" s="302"/>
      <c r="AO41" s="302"/>
      <c r="AP41" s="302"/>
      <c r="AQ41" s="302"/>
      <c r="AR41" s="302"/>
      <c r="AS41" s="302"/>
      <c r="AT41" s="302"/>
      <c r="AU41" s="302"/>
      <c r="AV41" s="302"/>
      <c r="AW41" s="302"/>
      <c r="AX41" s="302"/>
      <c r="AY41" s="303"/>
      <c r="AZ41" s="301"/>
      <c r="BA41" s="302"/>
      <c r="BB41" s="302"/>
      <c r="BC41" s="302"/>
      <c r="BD41" s="302"/>
      <c r="BE41" s="302"/>
      <c r="BF41" s="307"/>
    </row>
    <row r="42" spans="3:58" ht="15" customHeight="1">
      <c r="C42" s="269">
        <f>IF(入力!B33="","",入力!B33)</f>
        <v>5</v>
      </c>
      <c r="D42" s="270"/>
      <c r="E42" s="271"/>
      <c r="F42" s="275" t="str">
        <f>IF(入力!C34="","",入力!C33&amp;"　"&amp;入力!E33&amp;"
"&amp;入力!C34&amp;"　"&amp;入力!E34)</f>
        <v>カツラギ　ハヤト
葛城　駿都</v>
      </c>
      <c r="G42" s="276"/>
      <c r="H42" s="276"/>
      <c r="I42" s="276"/>
      <c r="J42" s="276"/>
      <c r="K42" s="276"/>
      <c r="L42" s="276"/>
      <c r="M42" s="276"/>
      <c r="N42" s="276"/>
      <c r="O42" s="276"/>
      <c r="P42" s="277"/>
      <c r="Q42" s="281">
        <f>IF(入力!G33="","",入力!G33)</f>
        <v>5</v>
      </c>
      <c r="R42" s="282"/>
      <c r="S42" s="283"/>
      <c r="T42" s="287" t="str">
        <f>IF(入力!I33="","",入力!I33)</f>
        <v>千葉市立山王小</v>
      </c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9"/>
      <c r="AJ42" s="281">
        <f>IF(入力!M33="","",入力!M33)</f>
        <v>512423975</v>
      </c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3"/>
      <c r="AZ42" s="281">
        <f>IF(入力!P33="","",入力!P33)</f>
        <v>135</v>
      </c>
      <c r="BA42" s="282"/>
      <c r="BB42" s="282"/>
      <c r="BC42" s="282"/>
      <c r="BD42" s="282"/>
      <c r="BE42" s="282"/>
      <c r="BF42" s="293"/>
    </row>
    <row r="43" spans="3:58" ht="15" customHeight="1">
      <c r="C43" s="295"/>
      <c r="D43" s="296"/>
      <c r="E43" s="297"/>
      <c r="F43" s="298"/>
      <c r="G43" s="299"/>
      <c r="H43" s="299"/>
      <c r="I43" s="299"/>
      <c r="J43" s="299"/>
      <c r="K43" s="299"/>
      <c r="L43" s="299"/>
      <c r="M43" s="299"/>
      <c r="N43" s="299"/>
      <c r="O43" s="299"/>
      <c r="P43" s="300"/>
      <c r="Q43" s="301"/>
      <c r="R43" s="302"/>
      <c r="S43" s="303"/>
      <c r="T43" s="304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6"/>
      <c r="AJ43" s="301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3"/>
      <c r="AZ43" s="301"/>
      <c r="BA43" s="302"/>
      <c r="BB43" s="302"/>
      <c r="BC43" s="302"/>
      <c r="BD43" s="302"/>
      <c r="BE43" s="302"/>
      <c r="BF43" s="307"/>
    </row>
    <row r="44" spans="3:58" ht="15" customHeight="1">
      <c r="C44" s="269">
        <f>IF(入力!B35="","",入力!B35)</f>
        <v>6</v>
      </c>
      <c r="D44" s="270"/>
      <c r="E44" s="271"/>
      <c r="F44" s="275" t="str">
        <f>IF(入力!C36="","",入力!C35&amp;"　"&amp;入力!E35&amp;"
"&amp;入力!C36&amp;"　"&amp;入力!E36)</f>
        <v>カワムラ　ツカサ
川村　月冴</v>
      </c>
      <c r="G44" s="276"/>
      <c r="H44" s="276"/>
      <c r="I44" s="276"/>
      <c r="J44" s="276"/>
      <c r="K44" s="276"/>
      <c r="L44" s="276"/>
      <c r="M44" s="276"/>
      <c r="N44" s="276"/>
      <c r="O44" s="276"/>
      <c r="P44" s="277"/>
      <c r="Q44" s="281">
        <f>IF(入力!G35="","",入力!G35)</f>
        <v>5</v>
      </c>
      <c r="R44" s="282"/>
      <c r="S44" s="283"/>
      <c r="T44" s="287" t="str">
        <f>IF(入力!I35="","",入力!I35)</f>
        <v>四街道市立栗山小</v>
      </c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9"/>
      <c r="AJ44" s="281">
        <f>IF(入力!M35="","",入力!M35)</f>
        <v>513284467</v>
      </c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3"/>
      <c r="AZ44" s="281">
        <f>IF(入力!P35="","",入力!P35)</f>
        <v>129</v>
      </c>
      <c r="BA44" s="282"/>
      <c r="BB44" s="282"/>
      <c r="BC44" s="282"/>
      <c r="BD44" s="282"/>
      <c r="BE44" s="282"/>
      <c r="BF44" s="293"/>
    </row>
    <row r="45" spans="3:58" ht="15" customHeight="1">
      <c r="C45" s="295"/>
      <c r="D45" s="296"/>
      <c r="E45" s="297"/>
      <c r="F45" s="298"/>
      <c r="G45" s="299"/>
      <c r="H45" s="299"/>
      <c r="I45" s="299"/>
      <c r="J45" s="299"/>
      <c r="K45" s="299"/>
      <c r="L45" s="299"/>
      <c r="M45" s="299"/>
      <c r="N45" s="299"/>
      <c r="O45" s="299"/>
      <c r="P45" s="300"/>
      <c r="Q45" s="301"/>
      <c r="R45" s="302"/>
      <c r="S45" s="303"/>
      <c r="T45" s="304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6"/>
      <c r="AJ45" s="301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3"/>
      <c r="AZ45" s="301"/>
      <c r="BA45" s="302"/>
      <c r="BB45" s="302"/>
      <c r="BC45" s="302"/>
      <c r="BD45" s="302"/>
      <c r="BE45" s="302"/>
      <c r="BF45" s="307"/>
    </row>
    <row r="46" spans="3:58" ht="15" customHeight="1">
      <c r="C46" s="269">
        <f>IF(入力!B37="","",入力!B37)</f>
        <v>7</v>
      </c>
      <c r="D46" s="270"/>
      <c r="E46" s="271"/>
      <c r="F46" s="275" t="str">
        <f>IF(入力!C38="","",入力!C37&amp;"　"&amp;入力!E37&amp;"
"&amp;入力!C38&amp;"　"&amp;入力!E38)</f>
        <v>オイカワ　ユウタ
及川　悠太</v>
      </c>
      <c r="G46" s="276"/>
      <c r="H46" s="276"/>
      <c r="I46" s="276"/>
      <c r="J46" s="276"/>
      <c r="K46" s="276"/>
      <c r="L46" s="276"/>
      <c r="M46" s="276"/>
      <c r="N46" s="276"/>
      <c r="O46" s="276"/>
      <c r="P46" s="277"/>
      <c r="Q46" s="281">
        <f>IF(入力!G37="","",入力!G37)</f>
        <v>5</v>
      </c>
      <c r="R46" s="282"/>
      <c r="S46" s="283"/>
      <c r="T46" s="287" t="str">
        <f>IF(入力!I37="","",入力!I37)</f>
        <v>四街道市立栗山小</v>
      </c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9"/>
      <c r="AJ46" s="281">
        <f>IF(入力!M37="","",入力!M37)</f>
        <v>514421175</v>
      </c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3"/>
      <c r="AZ46" s="281">
        <f>IF(入力!P37="","",入力!P37)</f>
        <v>134</v>
      </c>
      <c r="BA46" s="282"/>
      <c r="BB46" s="282"/>
      <c r="BC46" s="282"/>
      <c r="BD46" s="282"/>
      <c r="BE46" s="282"/>
      <c r="BF46" s="293"/>
    </row>
    <row r="47" spans="3:58" ht="15" customHeight="1">
      <c r="C47" s="295"/>
      <c r="D47" s="296"/>
      <c r="E47" s="297"/>
      <c r="F47" s="298"/>
      <c r="G47" s="299"/>
      <c r="H47" s="299"/>
      <c r="I47" s="299"/>
      <c r="J47" s="299"/>
      <c r="K47" s="299"/>
      <c r="L47" s="299"/>
      <c r="M47" s="299"/>
      <c r="N47" s="299"/>
      <c r="O47" s="299"/>
      <c r="P47" s="300"/>
      <c r="Q47" s="301"/>
      <c r="R47" s="302"/>
      <c r="S47" s="303"/>
      <c r="T47" s="304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6"/>
      <c r="AJ47" s="301"/>
      <c r="AK47" s="302"/>
      <c r="AL47" s="302"/>
      <c r="AM47" s="302"/>
      <c r="AN47" s="302"/>
      <c r="AO47" s="302"/>
      <c r="AP47" s="302"/>
      <c r="AQ47" s="302"/>
      <c r="AR47" s="302"/>
      <c r="AS47" s="302"/>
      <c r="AT47" s="302"/>
      <c r="AU47" s="302"/>
      <c r="AV47" s="302"/>
      <c r="AW47" s="302"/>
      <c r="AX47" s="302"/>
      <c r="AY47" s="303"/>
      <c r="AZ47" s="301"/>
      <c r="BA47" s="302"/>
      <c r="BB47" s="302"/>
      <c r="BC47" s="302"/>
      <c r="BD47" s="302"/>
      <c r="BE47" s="302"/>
      <c r="BF47" s="307"/>
    </row>
    <row r="48" spans="3:58" ht="15" customHeight="1">
      <c r="C48" s="269">
        <f>IF(入力!B39="","",入力!B39)</f>
        <v>8</v>
      </c>
      <c r="D48" s="270"/>
      <c r="E48" s="271"/>
      <c r="F48" s="275" t="str">
        <f>IF(入力!C40="","",入力!C39&amp;"　"&amp;入力!E39&amp;"
"&amp;入力!C40&amp;"　"&amp;入力!E40)</f>
        <v>ヨシダ　ソラ
吉田　蒼空</v>
      </c>
      <c r="G48" s="276"/>
      <c r="H48" s="276"/>
      <c r="I48" s="276"/>
      <c r="J48" s="276"/>
      <c r="K48" s="276"/>
      <c r="L48" s="276"/>
      <c r="M48" s="276"/>
      <c r="N48" s="276"/>
      <c r="O48" s="276"/>
      <c r="P48" s="277"/>
      <c r="Q48" s="281">
        <f>IF(入力!G39="","",入力!G39)</f>
        <v>4</v>
      </c>
      <c r="R48" s="282"/>
      <c r="S48" s="283"/>
      <c r="T48" s="287" t="str">
        <f>IF(入力!I39="","",入力!I39)</f>
        <v>四街道市立八木原小</v>
      </c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  <c r="AG48" s="288"/>
      <c r="AH48" s="288"/>
      <c r="AI48" s="289"/>
      <c r="AJ48" s="281">
        <f>IF(入力!M39="","",入力!M39)</f>
        <v>513284470</v>
      </c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3"/>
      <c r="AZ48" s="281">
        <f>IF(入力!P39="","",入力!P39)</f>
        <v>135</v>
      </c>
      <c r="BA48" s="282"/>
      <c r="BB48" s="282"/>
      <c r="BC48" s="282"/>
      <c r="BD48" s="282"/>
      <c r="BE48" s="282"/>
      <c r="BF48" s="293"/>
    </row>
    <row r="49" spans="3:58" ht="15" customHeight="1">
      <c r="C49" s="295"/>
      <c r="D49" s="296"/>
      <c r="E49" s="297"/>
      <c r="F49" s="298"/>
      <c r="G49" s="299"/>
      <c r="H49" s="299"/>
      <c r="I49" s="299"/>
      <c r="J49" s="299"/>
      <c r="K49" s="299"/>
      <c r="L49" s="299"/>
      <c r="M49" s="299"/>
      <c r="N49" s="299"/>
      <c r="O49" s="299"/>
      <c r="P49" s="300"/>
      <c r="Q49" s="301"/>
      <c r="R49" s="302"/>
      <c r="S49" s="303"/>
      <c r="T49" s="304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6"/>
      <c r="AJ49" s="301"/>
      <c r="AK49" s="302"/>
      <c r="AL49" s="302"/>
      <c r="AM49" s="302"/>
      <c r="AN49" s="302"/>
      <c r="AO49" s="302"/>
      <c r="AP49" s="302"/>
      <c r="AQ49" s="302"/>
      <c r="AR49" s="302"/>
      <c r="AS49" s="302"/>
      <c r="AT49" s="302"/>
      <c r="AU49" s="302"/>
      <c r="AV49" s="302"/>
      <c r="AW49" s="302"/>
      <c r="AX49" s="302"/>
      <c r="AY49" s="303"/>
      <c r="AZ49" s="301"/>
      <c r="BA49" s="302"/>
      <c r="BB49" s="302"/>
      <c r="BC49" s="302"/>
      <c r="BD49" s="302"/>
      <c r="BE49" s="302"/>
      <c r="BF49" s="307"/>
    </row>
    <row r="50" spans="3:58" ht="15" customHeight="1">
      <c r="C50" s="269">
        <f>IF(入力!B41="","",入力!B41)</f>
        <v>9</v>
      </c>
      <c r="D50" s="270"/>
      <c r="E50" s="271"/>
      <c r="F50" s="275" t="str">
        <f>IF(入力!C42="","",入力!C41&amp;"　"&amp;入力!E41&amp;"
"&amp;入力!C42&amp;"　"&amp;入力!E42)</f>
        <v>ハヤシダ　タクマ
林田　拓真</v>
      </c>
      <c r="G50" s="276"/>
      <c r="H50" s="276"/>
      <c r="I50" s="276"/>
      <c r="J50" s="276"/>
      <c r="K50" s="276"/>
      <c r="L50" s="276"/>
      <c r="M50" s="276"/>
      <c r="N50" s="276"/>
      <c r="O50" s="276"/>
      <c r="P50" s="277"/>
      <c r="Q50" s="281">
        <f>IF(入力!G41="","",入力!G41)</f>
        <v>5</v>
      </c>
      <c r="R50" s="282"/>
      <c r="S50" s="283"/>
      <c r="T50" s="287" t="str">
        <f>IF(入力!I41="","",入力!I41)</f>
        <v>四街道市立四街道小</v>
      </c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9"/>
      <c r="AJ50" s="281">
        <f>IF(入力!M41="","",入力!M41)</f>
        <v>514303780</v>
      </c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3"/>
      <c r="AZ50" s="281">
        <f>IF(入力!P41="","",入力!P41)</f>
        <v>136</v>
      </c>
      <c r="BA50" s="282"/>
      <c r="BB50" s="282"/>
      <c r="BC50" s="282"/>
      <c r="BD50" s="282"/>
      <c r="BE50" s="282"/>
      <c r="BF50" s="293"/>
    </row>
    <row r="51" spans="3:58" ht="15" customHeight="1">
      <c r="C51" s="295"/>
      <c r="D51" s="296"/>
      <c r="E51" s="297"/>
      <c r="F51" s="298"/>
      <c r="G51" s="299"/>
      <c r="H51" s="299"/>
      <c r="I51" s="299"/>
      <c r="J51" s="299"/>
      <c r="K51" s="299"/>
      <c r="L51" s="299"/>
      <c r="M51" s="299"/>
      <c r="N51" s="299"/>
      <c r="O51" s="299"/>
      <c r="P51" s="300"/>
      <c r="Q51" s="301"/>
      <c r="R51" s="302"/>
      <c r="S51" s="303"/>
      <c r="T51" s="304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6"/>
      <c r="AJ51" s="301"/>
      <c r="AK51" s="302"/>
      <c r="AL51" s="302"/>
      <c r="AM51" s="302"/>
      <c r="AN51" s="302"/>
      <c r="AO51" s="302"/>
      <c r="AP51" s="302"/>
      <c r="AQ51" s="302"/>
      <c r="AR51" s="302"/>
      <c r="AS51" s="302"/>
      <c r="AT51" s="302"/>
      <c r="AU51" s="302"/>
      <c r="AV51" s="302"/>
      <c r="AW51" s="302"/>
      <c r="AX51" s="302"/>
      <c r="AY51" s="303"/>
      <c r="AZ51" s="301"/>
      <c r="BA51" s="302"/>
      <c r="BB51" s="302"/>
      <c r="BC51" s="302"/>
      <c r="BD51" s="302"/>
      <c r="BE51" s="302"/>
      <c r="BF51" s="307"/>
    </row>
    <row r="52" spans="3:58" ht="15" customHeight="1">
      <c r="C52" s="269">
        <f>IF(入力!B43="","",入力!B43)</f>
        <v>10</v>
      </c>
      <c r="D52" s="270"/>
      <c r="E52" s="271"/>
      <c r="F52" s="275" t="str">
        <f>IF(入力!C44="","",入力!C43&amp;"　"&amp;入力!E43&amp;"
"&amp;入力!C44&amp;"　"&amp;入力!E44)</f>
        <v>サトウ　ヒロアキ
佐藤　広空</v>
      </c>
      <c r="G52" s="276"/>
      <c r="H52" s="276"/>
      <c r="I52" s="276"/>
      <c r="J52" s="276"/>
      <c r="K52" s="276"/>
      <c r="L52" s="276"/>
      <c r="M52" s="276"/>
      <c r="N52" s="276"/>
      <c r="O52" s="276"/>
      <c r="P52" s="277"/>
      <c r="Q52" s="281">
        <f>IF(入力!G43="","",入力!G43)</f>
        <v>5</v>
      </c>
      <c r="R52" s="282"/>
      <c r="S52" s="283"/>
      <c r="T52" s="287" t="str">
        <f>IF(入力!I43="","",入力!I43)</f>
        <v>四街道市立栗山小</v>
      </c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9"/>
      <c r="AJ52" s="281">
        <f>IF(入力!M43="","",入力!M43)</f>
        <v>513739167</v>
      </c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3"/>
      <c r="AZ52" s="281">
        <f>IF(入力!P43="","",入力!P43)</f>
        <v>138</v>
      </c>
      <c r="BA52" s="282"/>
      <c r="BB52" s="282"/>
      <c r="BC52" s="282"/>
      <c r="BD52" s="282"/>
      <c r="BE52" s="282"/>
      <c r="BF52" s="293"/>
    </row>
    <row r="53" spans="3:58" ht="15" customHeight="1">
      <c r="C53" s="295"/>
      <c r="D53" s="296"/>
      <c r="E53" s="297"/>
      <c r="F53" s="298"/>
      <c r="G53" s="299"/>
      <c r="H53" s="299"/>
      <c r="I53" s="299"/>
      <c r="J53" s="299"/>
      <c r="K53" s="299"/>
      <c r="L53" s="299"/>
      <c r="M53" s="299"/>
      <c r="N53" s="299"/>
      <c r="O53" s="299"/>
      <c r="P53" s="300"/>
      <c r="Q53" s="301"/>
      <c r="R53" s="302"/>
      <c r="S53" s="303"/>
      <c r="T53" s="304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6"/>
      <c r="AJ53" s="301"/>
      <c r="AK53" s="302"/>
      <c r="AL53" s="302"/>
      <c r="AM53" s="302"/>
      <c r="AN53" s="302"/>
      <c r="AO53" s="302"/>
      <c r="AP53" s="302"/>
      <c r="AQ53" s="302"/>
      <c r="AR53" s="302"/>
      <c r="AS53" s="302"/>
      <c r="AT53" s="302"/>
      <c r="AU53" s="302"/>
      <c r="AV53" s="302"/>
      <c r="AW53" s="302"/>
      <c r="AX53" s="302"/>
      <c r="AY53" s="303"/>
      <c r="AZ53" s="301"/>
      <c r="BA53" s="302"/>
      <c r="BB53" s="302"/>
      <c r="BC53" s="302"/>
      <c r="BD53" s="302"/>
      <c r="BE53" s="302"/>
      <c r="BF53" s="307"/>
    </row>
    <row r="54" spans="3:58" ht="15" customHeight="1">
      <c r="C54" s="269">
        <f>IF(入力!B45="","",入力!B45)</f>
        <v>11</v>
      </c>
      <c r="D54" s="270"/>
      <c r="E54" s="271"/>
      <c r="F54" s="275" t="str">
        <f>IF(入力!C46="","",入力!C45&amp;"　"&amp;入力!E45&amp;"
"&amp;入力!C46&amp;"　"&amp;入力!E46)</f>
        <v>スズキ　ソウマ
鈴木　奏馬</v>
      </c>
      <c r="G54" s="276"/>
      <c r="H54" s="276"/>
      <c r="I54" s="276"/>
      <c r="J54" s="276"/>
      <c r="K54" s="276"/>
      <c r="L54" s="276"/>
      <c r="M54" s="276"/>
      <c r="N54" s="276"/>
      <c r="O54" s="276"/>
      <c r="P54" s="277"/>
      <c r="Q54" s="281">
        <f>IF(入力!G45="","",入力!G45)</f>
        <v>5</v>
      </c>
      <c r="R54" s="282"/>
      <c r="S54" s="283"/>
      <c r="T54" s="287" t="str">
        <f>IF(入力!I45="","",入力!I45)</f>
        <v>四街道市立八木原小</v>
      </c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  <c r="AG54" s="288"/>
      <c r="AH54" s="288"/>
      <c r="AI54" s="289"/>
      <c r="AJ54" s="281">
        <f>IF(入力!M45="","",入力!M45)</f>
        <v>513400402</v>
      </c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3"/>
      <c r="AZ54" s="281">
        <f>IF(入力!P45="","",入力!P45)</f>
        <v>134</v>
      </c>
      <c r="BA54" s="282"/>
      <c r="BB54" s="282"/>
      <c r="BC54" s="282"/>
      <c r="BD54" s="282"/>
      <c r="BE54" s="282"/>
      <c r="BF54" s="293"/>
    </row>
    <row r="55" spans="3:58" ht="15" customHeight="1">
      <c r="C55" s="295"/>
      <c r="D55" s="296"/>
      <c r="E55" s="297"/>
      <c r="F55" s="298"/>
      <c r="G55" s="299"/>
      <c r="H55" s="299"/>
      <c r="I55" s="299"/>
      <c r="J55" s="299"/>
      <c r="K55" s="299"/>
      <c r="L55" s="299"/>
      <c r="M55" s="299"/>
      <c r="N55" s="299"/>
      <c r="O55" s="299"/>
      <c r="P55" s="300"/>
      <c r="Q55" s="301"/>
      <c r="R55" s="302"/>
      <c r="S55" s="303"/>
      <c r="T55" s="304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6"/>
      <c r="AJ55" s="301"/>
      <c r="AK55" s="302"/>
      <c r="AL55" s="302"/>
      <c r="AM55" s="302"/>
      <c r="AN55" s="302"/>
      <c r="AO55" s="302"/>
      <c r="AP55" s="302"/>
      <c r="AQ55" s="302"/>
      <c r="AR55" s="302"/>
      <c r="AS55" s="302"/>
      <c r="AT55" s="302"/>
      <c r="AU55" s="302"/>
      <c r="AV55" s="302"/>
      <c r="AW55" s="302"/>
      <c r="AX55" s="302"/>
      <c r="AY55" s="303"/>
      <c r="AZ55" s="301"/>
      <c r="BA55" s="302"/>
      <c r="BB55" s="302"/>
      <c r="BC55" s="302"/>
      <c r="BD55" s="302"/>
      <c r="BE55" s="302"/>
      <c r="BF55" s="307"/>
    </row>
    <row r="56" spans="3:58" ht="15" customHeight="1">
      <c r="C56" s="269">
        <f>IF(入力!B47="","",入力!B47)</f>
        <v>12</v>
      </c>
      <c r="D56" s="270"/>
      <c r="E56" s="271"/>
      <c r="F56" s="275" t="str">
        <f>IF(入力!C48="","",入力!C47&amp;"　"&amp;入力!E47&amp;"
"&amp;入力!C48&amp;"　"&amp;入力!E48)</f>
        <v>タナカ　キセ
田中　己聖</v>
      </c>
      <c r="G56" s="276"/>
      <c r="H56" s="276"/>
      <c r="I56" s="276"/>
      <c r="J56" s="276"/>
      <c r="K56" s="276"/>
      <c r="L56" s="276"/>
      <c r="M56" s="276"/>
      <c r="N56" s="276"/>
      <c r="O56" s="276"/>
      <c r="P56" s="277"/>
      <c r="Q56" s="281">
        <f>IF(入力!G47="","",入力!G47)</f>
        <v>5</v>
      </c>
      <c r="R56" s="282"/>
      <c r="S56" s="283"/>
      <c r="T56" s="287" t="str">
        <f>IF(入力!I47="","",入力!I47)</f>
        <v>千葉市立都賀の台小</v>
      </c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8"/>
      <c r="AH56" s="288"/>
      <c r="AI56" s="289"/>
      <c r="AJ56" s="281">
        <f>IF(入力!M47="","",入力!M47)</f>
        <v>516065376</v>
      </c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3"/>
      <c r="AZ56" s="281">
        <f>IF(入力!P47="","",入力!P47)</f>
        <v>155</v>
      </c>
      <c r="BA56" s="282"/>
      <c r="BB56" s="282"/>
      <c r="BC56" s="282"/>
      <c r="BD56" s="282"/>
      <c r="BE56" s="282"/>
      <c r="BF56" s="293"/>
    </row>
    <row r="57" spans="3:58" ht="15" customHeight="1" thickBot="1">
      <c r="C57" s="272"/>
      <c r="D57" s="273"/>
      <c r="E57" s="274"/>
      <c r="F57" s="278"/>
      <c r="G57" s="279"/>
      <c r="H57" s="279"/>
      <c r="I57" s="279"/>
      <c r="J57" s="279"/>
      <c r="K57" s="279"/>
      <c r="L57" s="279"/>
      <c r="M57" s="279"/>
      <c r="N57" s="279"/>
      <c r="O57" s="279"/>
      <c r="P57" s="280"/>
      <c r="Q57" s="284"/>
      <c r="R57" s="285"/>
      <c r="S57" s="286"/>
      <c r="T57" s="290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2"/>
      <c r="AJ57" s="284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6"/>
      <c r="AZ57" s="284"/>
      <c r="BA57" s="285"/>
      <c r="BB57" s="285"/>
      <c r="BC57" s="285"/>
      <c r="BD57" s="285"/>
      <c r="BE57" s="285"/>
      <c r="BF57" s="29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1" t="s">
        <v>0</v>
      </c>
      <c r="B2" s="251"/>
      <c r="C2" s="262" t="str">
        <f>IF(入力!C3="","",入力!C3)</f>
        <v>クローバー・Ｖ四街道</v>
      </c>
      <c r="D2" s="262"/>
      <c r="E2" s="262"/>
      <c r="F2" s="262"/>
      <c r="G2" s="262"/>
      <c r="H2" s="262"/>
      <c r="I2" s="26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62"/>
      <c r="D3" s="262"/>
      <c r="E3" s="262"/>
      <c r="F3" s="262"/>
      <c r="G3" s="262"/>
      <c r="H3" s="262"/>
      <c r="I3" s="26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63">
        <f>IF(入力!C4="","",IF(入力!C5="",入力!C4,入力!C4&amp;"　　"&amp;入力!C5))</f>
        <v>430629457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1" t="s">
        <v>1</v>
      </c>
      <c r="B6" s="251"/>
      <c r="C6" s="252" t="str">
        <f>IF(入力!C8="","",入力!C8&amp;"　"&amp;入力!E8)</f>
        <v>原　公栄</v>
      </c>
      <c r="D6" s="253"/>
      <c r="E6" s="253"/>
      <c r="F6" s="25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1"/>
      <c r="B7" s="251"/>
      <c r="C7" s="254"/>
      <c r="D7" s="255"/>
      <c r="E7" s="255"/>
      <c r="F7" s="255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1"/>
      <c r="B8" s="251"/>
      <c r="C8" s="256"/>
      <c r="D8" s="257"/>
      <c r="E8" s="257"/>
      <c r="F8" s="257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1" t="s">
        <v>19</v>
      </c>
      <c r="B9" s="251"/>
      <c r="C9" s="252" t="str">
        <f>IF(入力!C10="","",入力!C10&amp;"　"&amp;入力!E10)</f>
        <v>山田　信雄</v>
      </c>
      <c r="D9" s="253"/>
      <c r="E9" s="253"/>
      <c r="F9" s="25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1"/>
      <c r="B10" s="251"/>
      <c r="C10" s="256"/>
      <c r="D10" s="257"/>
      <c r="E10" s="257"/>
      <c r="F10" s="257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1" t="s">
        <v>20</v>
      </c>
      <c r="B11" s="251"/>
      <c r="C11" s="252" t="str">
        <f>IF(入力!C12="","",入力!C12&amp;"　"&amp;入力!E12)</f>
        <v>小笠原　真由美</v>
      </c>
      <c r="D11" s="253"/>
      <c r="E11" s="253"/>
      <c r="F11" s="25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1"/>
      <c r="B12" s="251"/>
      <c r="C12" s="256"/>
      <c r="D12" s="257"/>
      <c r="E12" s="257"/>
      <c r="F12" s="257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1" t="s">
        <v>4</v>
      </c>
      <c r="B13" s="251"/>
      <c r="C13" s="252" t="str">
        <f>IF(入力!C14="","",入力!C14&amp;"　"&amp;入力!E14)</f>
        <v>吉田　純</v>
      </c>
      <c r="D13" s="253"/>
      <c r="E13" s="253"/>
      <c r="F13" s="253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1"/>
      <c r="B14" s="251"/>
      <c r="C14" s="256"/>
      <c r="D14" s="257"/>
      <c r="E14" s="257"/>
      <c r="F14" s="257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1" t="s">
        <v>5</v>
      </c>
      <c r="B15" s="251"/>
      <c r="C15" s="252" t="str">
        <f>IF(入力!C16="","",入力!C16&amp;"　"&amp;入力!E16)</f>
        <v>原　公栄</v>
      </c>
      <c r="D15" s="253"/>
      <c r="E15" s="253"/>
      <c r="F15" s="260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1"/>
      <c r="B16" s="251"/>
      <c r="C16" s="256"/>
      <c r="D16" s="257"/>
      <c r="E16" s="257"/>
      <c r="F16" s="261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14.45" customHeight="1">
      <c r="A17" s="251" t="s">
        <v>6</v>
      </c>
      <c r="B17" s="251"/>
      <c r="C17" s="262" t="str">
        <f>IF(入力!C17="","",入力!C17&amp;"　"&amp;入力!E17)</f>
        <v>四街道市下志津新田2545-735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45" customHeight="1">
      <c r="A18" s="251"/>
      <c r="B18" s="251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1" t="s">
        <v>7</v>
      </c>
      <c r="B19" s="251"/>
      <c r="C19" s="262" t="str">
        <f>IF(入力!C19="","",入力!C19&amp;"　"&amp;入力!E19)</f>
        <v>043-422-4251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1"/>
      <c r="B20" s="251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1" t="s">
        <v>8</v>
      </c>
      <c r="B21" s="251"/>
      <c r="C21" s="262" t="str">
        <f>IF(入力!C21="","",入力!C21&amp;"－"&amp;入力!E21&amp;"－"&amp;入力!G21)</f>
        <v>90－5301－5624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1"/>
      <c r="B22" s="251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>
        <f>IF(入力!B25="","",入力!B25)</f>
        <v>1</v>
      </c>
      <c r="C25" s="252" t="str">
        <f>IF(入力!C26="","",入力!C26&amp;"　"&amp;入力!E26)</f>
        <v>小笠原　央羽</v>
      </c>
      <c r="D25" s="253"/>
      <c r="E25" s="253"/>
      <c r="F25" s="253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四街道市立大日小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510511790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56"/>
      <c r="D26" s="257"/>
      <c r="E26" s="257"/>
      <c r="F26" s="257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52" t="str">
        <f>IF(入力!C28="","",入力!C28&amp;"　"&amp;入力!E28)</f>
        <v>中村　鳳志</v>
      </c>
      <c r="D27" s="253"/>
      <c r="E27" s="253"/>
      <c r="F27" s="253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四街道市立栗山小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512342785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56"/>
      <c r="D28" s="257"/>
      <c r="E28" s="257"/>
      <c r="F28" s="257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52" t="str">
        <f>IF(入力!C30="","",入力!C30&amp;"　"&amp;入力!E30)</f>
        <v>宇野　啓太</v>
      </c>
      <c r="D29" s="253"/>
      <c r="E29" s="253"/>
      <c r="F29" s="253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佐倉市立西志津小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514463404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56"/>
      <c r="D30" s="257"/>
      <c r="E30" s="257"/>
      <c r="F30" s="257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52" t="str">
        <f>IF(入力!C32="","",入力!C32&amp;"　"&amp;入力!E32)</f>
        <v>久我　聖弥</v>
      </c>
      <c r="D31" s="253"/>
      <c r="E31" s="253"/>
      <c r="F31" s="253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佐倉市立染井野小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513364241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56"/>
      <c r="D32" s="257"/>
      <c r="E32" s="257"/>
      <c r="F32" s="257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52" t="str">
        <f>IF(入力!C34="","",入力!C34&amp;"　"&amp;入力!E34)</f>
        <v>葛城　駿都</v>
      </c>
      <c r="D33" s="253"/>
      <c r="E33" s="253"/>
      <c r="F33" s="253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千葉市立山王小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512423975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56"/>
      <c r="D34" s="257"/>
      <c r="E34" s="257"/>
      <c r="F34" s="257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52" t="str">
        <f>IF(入力!C36="","",入力!C36&amp;"　"&amp;入力!E36)</f>
        <v>川村　月冴</v>
      </c>
      <c r="D35" s="253"/>
      <c r="E35" s="253"/>
      <c r="F35" s="253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四街道市立栗山小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513284467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56"/>
      <c r="D36" s="257"/>
      <c r="E36" s="257"/>
      <c r="F36" s="257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52" t="str">
        <f>IF(入力!C38="","",入力!C38&amp;"　"&amp;入力!E38)</f>
        <v>及川　悠太</v>
      </c>
      <c r="D37" s="253"/>
      <c r="E37" s="253"/>
      <c r="F37" s="253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四街道市立栗山小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514421175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56"/>
      <c r="D38" s="257"/>
      <c r="E38" s="257"/>
      <c r="F38" s="257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52" t="str">
        <f>IF(入力!C40="","",入力!C40&amp;"　"&amp;入力!E40)</f>
        <v>吉田　蒼空</v>
      </c>
      <c r="D39" s="253"/>
      <c r="E39" s="253"/>
      <c r="F39" s="253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四街道市立八木原小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513284470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56"/>
      <c r="D40" s="257"/>
      <c r="E40" s="257"/>
      <c r="F40" s="257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52" t="str">
        <f>IF(入力!C42="","",入力!C42&amp;"　"&amp;入力!E42)</f>
        <v>林田　拓真</v>
      </c>
      <c r="D41" s="253"/>
      <c r="E41" s="253"/>
      <c r="F41" s="253"/>
      <c r="G41" s="251">
        <f>IF(入力!G41="","",入力!G41)</f>
        <v>5</v>
      </c>
      <c r="H41" s="251" t="str">
        <f>IF(入力!H41="","",入力!H41)</f>
        <v/>
      </c>
      <c r="I41" s="251" t="str">
        <f>IF(入力!I41="","",入力!I41)</f>
        <v>四街道市立四街道小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514303780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56"/>
      <c r="D42" s="257"/>
      <c r="E42" s="257"/>
      <c r="F42" s="257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52" t="str">
        <f>IF(入力!C44="","",入力!C44&amp;"　"&amp;入力!E44)</f>
        <v>佐藤　広空</v>
      </c>
      <c r="D43" s="253"/>
      <c r="E43" s="253"/>
      <c r="F43" s="253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四街道市立栗山小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513739167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56"/>
      <c r="D44" s="257"/>
      <c r="E44" s="257"/>
      <c r="F44" s="257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52" t="str">
        <f>IF(入力!C46="","",入力!C46&amp;"　"&amp;入力!E46)</f>
        <v>鈴木　奏馬</v>
      </c>
      <c r="D45" s="253"/>
      <c r="E45" s="253"/>
      <c r="F45" s="253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四街道市立八木原小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513400402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56"/>
      <c r="D46" s="257"/>
      <c r="E46" s="257"/>
      <c r="F46" s="257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52" t="str">
        <f>IF(入力!C48="","",入力!C48&amp;"　"&amp;入力!E48)</f>
        <v>田中　己聖</v>
      </c>
      <c r="D47" s="253"/>
      <c r="E47" s="253"/>
      <c r="F47" s="253"/>
      <c r="G47" s="251">
        <f>IF(入力!G47="","",入力!G47)</f>
        <v>5</v>
      </c>
      <c r="H47" s="251" t="str">
        <f>IF(入力!H47="","",入力!H47)</f>
        <v/>
      </c>
      <c r="I47" s="251" t="str">
        <f>IF(入力!I47="","",入力!I47)</f>
        <v>千葉市立都賀の台小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516065376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56"/>
      <c r="D48" s="257"/>
      <c r="E48" s="257"/>
      <c r="F48" s="257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52" t="str">
        <f>IF(入力!C50="","",入力!C50&amp;"　"&amp;入力!E50)</f>
        <v/>
      </c>
      <c r="D49" s="253"/>
      <c r="E49" s="253"/>
      <c r="F49" s="253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56"/>
      <c r="D50" s="257"/>
      <c r="E50" s="257"/>
      <c r="F50" s="257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52" t="str">
        <f>IF(入力!C52="","",入力!C52&amp;"　"&amp;入力!E52)</f>
        <v/>
      </c>
      <c r="D51" s="253"/>
      <c r="E51" s="253"/>
      <c r="F51" s="253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56"/>
      <c r="D52" s="257"/>
      <c r="E52" s="257"/>
      <c r="F52" s="257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1" t="s">
        <v>0</v>
      </c>
      <c r="B2" s="251"/>
      <c r="C2" s="262" t="str">
        <f>IF(入力!C3="","",入力!C3)</f>
        <v>クローバー・Ｖ四街道</v>
      </c>
      <c r="D2" s="262"/>
      <c r="E2" s="262"/>
      <c r="F2" s="262"/>
      <c r="G2" s="262"/>
      <c r="H2" s="262"/>
      <c r="I2" s="26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62"/>
      <c r="D3" s="262"/>
      <c r="E3" s="262"/>
      <c r="F3" s="262"/>
      <c r="G3" s="262"/>
      <c r="H3" s="262"/>
      <c r="I3" s="26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63">
        <f>IF(入力!C4="","",IF(入力!C5="",入力!C4,入力!C4&amp;"　　"&amp;入力!C5))</f>
        <v>430629457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1" t="s">
        <v>1</v>
      </c>
      <c r="B6" s="251"/>
      <c r="C6" s="252" t="str">
        <f>IF(入力!C8="","",入力!C8&amp;"　"&amp;入力!E8)</f>
        <v>原　公栄</v>
      </c>
      <c r="D6" s="253"/>
      <c r="E6" s="253"/>
      <c r="F6" s="25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1"/>
      <c r="B7" s="251"/>
      <c r="C7" s="254"/>
      <c r="D7" s="255"/>
      <c r="E7" s="255"/>
      <c r="F7" s="255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1"/>
      <c r="B8" s="251"/>
      <c r="C8" s="256"/>
      <c r="D8" s="257"/>
      <c r="E8" s="257"/>
      <c r="F8" s="257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1" t="s">
        <v>19</v>
      </c>
      <c r="B9" s="251"/>
      <c r="C9" s="252" t="str">
        <f>IF(入力!C10="","",入力!C10&amp;"　"&amp;入力!E10)</f>
        <v>山田　信雄</v>
      </c>
      <c r="D9" s="253"/>
      <c r="E9" s="253"/>
      <c r="F9" s="25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1"/>
      <c r="B10" s="251"/>
      <c r="C10" s="256"/>
      <c r="D10" s="257"/>
      <c r="E10" s="257"/>
      <c r="F10" s="257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1" t="s">
        <v>20</v>
      </c>
      <c r="B11" s="251"/>
      <c r="C11" s="252" t="str">
        <f>IF(入力!C12="","",入力!C12&amp;"　"&amp;入力!E12)</f>
        <v>小笠原　真由美</v>
      </c>
      <c r="D11" s="253"/>
      <c r="E11" s="253"/>
      <c r="F11" s="25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1"/>
      <c r="B12" s="251"/>
      <c r="C12" s="256"/>
      <c r="D12" s="257"/>
      <c r="E12" s="257"/>
      <c r="F12" s="257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1" t="s">
        <v>4</v>
      </c>
      <c r="B13" s="251"/>
      <c r="C13" s="252" t="str">
        <f>IF(入力!C14="","",入力!C14&amp;"　"&amp;入力!E14)</f>
        <v>吉田　純</v>
      </c>
      <c r="D13" s="253"/>
      <c r="E13" s="253"/>
      <c r="F13" s="253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1"/>
      <c r="B14" s="251"/>
      <c r="C14" s="256"/>
      <c r="D14" s="257"/>
      <c r="E14" s="257"/>
      <c r="F14" s="257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1" t="s">
        <v>5</v>
      </c>
      <c r="B15" s="251"/>
      <c r="C15" s="252" t="str">
        <f>IF(入力!C16="","",入力!C16&amp;"　"&amp;入力!E16)</f>
        <v>原　公栄</v>
      </c>
      <c r="D15" s="253"/>
      <c r="E15" s="253"/>
      <c r="F15" s="260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1"/>
      <c r="B16" s="251"/>
      <c r="C16" s="256"/>
      <c r="D16" s="257"/>
      <c r="E16" s="257"/>
      <c r="F16" s="261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14.45" customHeight="1">
      <c r="A17" s="251" t="s">
        <v>6</v>
      </c>
      <c r="B17" s="251"/>
      <c r="C17" s="262" t="str">
        <f>IF(入力!C17="","",入力!C17&amp;"　"&amp;入力!E17)</f>
        <v>四街道市下志津新田2545-735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45" customHeight="1">
      <c r="A18" s="251"/>
      <c r="B18" s="251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1" t="s">
        <v>7</v>
      </c>
      <c r="B19" s="251"/>
      <c r="C19" s="262" t="str">
        <f>IF(入力!C19="","",入力!C19&amp;"　"&amp;入力!E19)</f>
        <v>043-422-4251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1"/>
      <c r="B20" s="251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1" t="s">
        <v>8</v>
      </c>
      <c r="B21" s="251"/>
      <c r="C21" s="262" t="str">
        <f>IF(入力!C21="","",入力!C21&amp;"－"&amp;入力!E21&amp;"－"&amp;入力!G21)</f>
        <v>90－5301－5624</v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1"/>
      <c r="B22" s="251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>
        <f>IF(入力!B25="","",入力!B25)</f>
        <v>1</v>
      </c>
      <c r="C25" s="252" t="str">
        <f>IF(入力!C26="","",入力!C26&amp;"　"&amp;入力!E26)</f>
        <v>小笠原　央羽</v>
      </c>
      <c r="D25" s="253"/>
      <c r="E25" s="253"/>
      <c r="F25" s="253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四街道市立大日小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510511790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56"/>
      <c r="D26" s="257"/>
      <c r="E26" s="257"/>
      <c r="F26" s="257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52" t="str">
        <f>IF(入力!C28="","",入力!C28&amp;"　"&amp;入力!E28)</f>
        <v>中村　鳳志</v>
      </c>
      <c r="D27" s="253"/>
      <c r="E27" s="253"/>
      <c r="F27" s="253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四街道市立栗山小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512342785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56"/>
      <c r="D28" s="257"/>
      <c r="E28" s="257"/>
      <c r="F28" s="257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52" t="str">
        <f>IF(入力!C30="","",入力!C30&amp;"　"&amp;入力!E30)</f>
        <v>宇野　啓太</v>
      </c>
      <c r="D29" s="253"/>
      <c r="E29" s="253"/>
      <c r="F29" s="253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佐倉市立西志津小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514463404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56"/>
      <c r="D30" s="257"/>
      <c r="E30" s="257"/>
      <c r="F30" s="257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52" t="str">
        <f>IF(入力!C32="","",入力!C32&amp;"　"&amp;入力!E32)</f>
        <v>久我　聖弥</v>
      </c>
      <c r="D31" s="253"/>
      <c r="E31" s="253"/>
      <c r="F31" s="253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佐倉市立染井野小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513364241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56"/>
      <c r="D32" s="257"/>
      <c r="E32" s="257"/>
      <c r="F32" s="257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52" t="str">
        <f>IF(入力!C34="","",入力!C34&amp;"　"&amp;入力!E34)</f>
        <v>葛城　駿都</v>
      </c>
      <c r="D33" s="253"/>
      <c r="E33" s="253"/>
      <c r="F33" s="253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千葉市立山王小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512423975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56"/>
      <c r="D34" s="257"/>
      <c r="E34" s="257"/>
      <c r="F34" s="257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52" t="str">
        <f>IF(入力!C36="","",入力!C36&amp;"　"&amp;入力!E36)</f>
        <v>川村　月冴</v>
      </c>
      <c r="D35" s="253"/>
      <c r="E35" s="253"/>
      <c r="F35" s="253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四街道市立栗山小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513284467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56"/>
      <c r="D36" s="257"/>
      <c r="E36" s="257"/>
      <c r="F36" s="257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52" t="str">
        <f>IF(入力!C38="","",入力!C38&amp;"　"&amp;入力!E38)</f>
        <v>及川　悠太</v>
      </c>
      <c r="D37" s="253"/>
      <c r="E37" s="253"/>
      <c r="F37" s="253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四街道市立栗山小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514421175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56"/>
      <c r="D38" s="257"/>
      <c r="E38" s="257"/>
      <c r="F38" s="257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52" t="str">
        <f>IF(入力!C40="","",入力!C40&amp;"　"&amp;入力!E40)</f>
        <v>吉田　蒼空</v>
      </c>
      <c r="D39" s="253"/>
      <c r="E39" s="253"/>
      <c r="F39" s="253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四街道市立八木原小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513284470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56"/>
      <c r="D40" s="257"/>
      <c r="E40" s="257"/>
      <c r="F40" s="257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52" t="str">
        <f>IF(入力!C42="","",入力!C42&amp;"　"&amp;入力!E42)</f>
        <v>林田　拓真</v>
      </c>
      <c r="D41" s="253"/>
      <c r="E41" s="253"/>
      <c r="F41" s="253"/>
      <c r="G41" s="251">
        <f>IF(入力!G41="","",入力!G41)</f>
        <v>5</v>
      </c>
      <c r="H41" s="251" t="str">
        <f>IF(入力!H41="","",入力!H41)</f>
        <v/>
      </c>
      <c r="I41" s="251" t="str">
        <f>IF(入力!I41="","",入力!I41)</f>
        <v>四街道市立四街道小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514303780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56"/>
      <c r="D42" s="257"/>
      <c r="E42" s="257"/>
      <c r="F42" s="257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52" t="str">
        <f>IF(入力!C44="","",入力!C44&amp;"　"&amp;入力!E44)</f>
        <v>佐藤　広空</v>
      </c>
      <c r="D43" s="253"/>
      <c r="E43" s="253"/>
      <c r="F43" s="253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四街道市立栗山小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513739167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56"/>
      <c r="D44" s="257"/>
      <c r="E44" s="257"/>
      <c r="F44" s="257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52" t="str">
        <f>IF(入力!C46="","",入力!C46&amp;"　"&amp;入力!E46)</f>
        <v>鈴木　奏馬</v>
      </c>
      <c r="D45" s="253"/>
      <c r="E45" s="253"/>
      <c r="F45" s="253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四街道市立八木原小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513400402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56"/>
      <c r="D46" s="257"/>
      <c r="E46" s="257"/>
      <c r="F46" s="257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52" t="str">
        <f>IF(入力!C48="","",入力!C48&amp;"　"&amp;入力!E48)</f>
        <v>田中　己聖</v>
      </c>
      <c r="D47" s="253"/>
      <c r="E47" s="253"/>
      <c r="F47" s="253"/>
      <c r="G47" s="251">
        <f>IF(入力!G47="","",入力!G47)</f>
        <v>5</v>
      </c>
      <c r="H47" s="251" t="str">
        <f>IF(入力!H47="","",入力!H47)</f>
        <v/>
      </c>
      <c r="I47" s="251" t="str">
        <f>IF(入力!I47="","",入力!I47)</f>
        <v>千葉市立都賀の台小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516065376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56"/>
      <c r="D48" s="257"/>
      <c r="E48" s="257"/>
      <c r="F48" s="257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52" t="str">
        <f>IF(入力!C50="","",入力!C50&amp;"　"&amp;入力!E50)</f>
        <v/>
      </c>
      <c r="D49" s="253"/>
      <c r="E49" s="253"/>
      <c r="F49" s="253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56"/>
      <c r="D50" s="257"/>
      <c r="E50" s="257"/>
      <c r="F50" s="257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52" t="str">
        <f>IF(入力!C52="","",入力!C52&amp;"　"&amp;入力!E52)</f>
        <v/>
      </c>
      <c r="D51" s="253"/>
      <c r="E51" s="253"/>
      <c r="F51" s="253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56"/>
      <c r="D52" s="257"/>
      <c r="E52" s="257"/>
      <c r="F52" s="257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3" t="s">
        <v>80</v>
      </c>
      <c r="B1" s="42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3"/>
      <c r="B2" s="42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4" t="s">
        <v>87</v>
      </c>
      <c r="B4" s="425"/>
      <c r="C4" s="425"/>
      <c r="D4" s="425"/>
      <c r="E4" s="425"/>
      <c r="F4" s="425"/>
      <c r="G4" s="426"/>
      <c r="H4" s="25" t="s">
        <v>88</v>
      </c>
      <c r="I4" s="25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8"/>
      <c r="B5" s="429"/>
      <c r="C5" s="429"/>
      <c r="D5" s="429"/>
      <c r="E5" s="429"/>
      <c r="F5" s="429"/>
      <c r="G5" s="430"/>
      <c r="H5" s="29" t="str">
        <f>IF(入力!J3="","",入力!J3)</f>
        <v>男子</v>
      </c>
      <c r="I5" s="29">
        <f>入力!Y25</f>
        <v>15</v>
      </c>
      <c r="J5" s="431" t="str">
        <f>IF(入力!A55="","",入力!A55)</f>
        <v>バレー歴が長いキャプテンを中心に、６年生それぞれの持ち味を生かしてチームがひとつにまとまってきました。
たくさんの練習で得た自分の力をいかに本番で出せるか、が勝利への鍵となるでしょう。
自分を信じて、自覚を持って、頑張れ！クローバーっ子！</v>
      </c>
      <c r="K5" s="432"/>
      <c r="L5" s="432"/>
      <c r="M5" s="432"/>
      <c r="N5" s="432"/>
      <c r="O5" s="432"/>
      <c r="P5" s="432"/>
      <c r="Q5" s="43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14002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21056</v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小笠原</v>
      </c>
      <c r="D20" s="33" t="str">
        <f>IF(入力!E12="","",入力!E12)</f>
        <v>真由美</v>
      </c>
      <c r="E20" s="33" t="str">
        <f>IF(入力!C11="","",入力!C11)</f>
        <v>オガサワラ</v>
      </c>
      <c r="F20" s="33" t="str">
        <f>IF(入力!E11="","",入力!E11)</f>
        <v>マユミ</v>
      </c>
      <c r="G20" s="33">
        <f>IF(入力!G11="","",入力!G11)</f>
        <v>512242175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0001</v>
      </c>
      <c r="T20" s="33" t="str">
        <f>IF(入力!P12="","",入力!P12)</f>
        <v>四街道市大日2208-1</v>
      </c>
      <c r="U20" s="33" t="str">
        <f>IF(入力!AL11="","",入力!AL11)</f>
        <v>043</v>
      </c>
      <c r="V20" s="33" t="str">
        <f>IF(入力!AK12="","",入力!AK12)</f>
        <v>424</v>
      </c>
      <c r="W20" s="33" t="str">
        <f>IF(入力!AP12="","",入力!AP12)</f>
        <v>3349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5301</v>
      </c>
      <c r="P22" s="33">
        <f>IF(入力!G21="","",入力!G21)</f>
        <v>5624</v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4251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吉田</v>
      </c>
      <c r="D23" s="33" t="str">
        <f>IF(入力!$E$14="","",入力!$E$14)</f>
        <v>純</v>
      </c>
      <c r="E23" s="33" t="str">
        <f>IF(入力!$C$13="","",入力!$C$13)</f>
        <v>ヨシダ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小笠原</v>
      </c>
      <c r="D24" s="75" t="str">
        <f>VLOOKUP($B$51,$A$53:$F$352,4)</f>
        <v>央羽</v>
      </c>
      <c r="E24" s="75" t="str">
        <f>VLOOKUP($B$51,$A$53:$F$352,5)</f>
        <v>オガサワラ</v>
      </c>
      <c r="F24" s="75" t="str">
        <f>VLOOKUP($B$51,$A$53:$F$352,6)</f>
        <v>ヒロワ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小笠原</v>
      </c>
      <c r="D53" s="33" t="str">
        <f>IF(入力!E26="","",入力!E26)</f>
        <v>央羽</v>
      </c>
      <c r="E53" s="33" t="str">
        <f>IF(入力!C25="","",入力!C25)</f>
        <v>オガサワラ</v>
      </c>
      <c r="F53" s="33" t="str">
        <f>IF(入力!E25="","",入力!E25)</f>
        <v>ヒロワ</v>
      </c>
      <c r="G53" s="33">
        <f>IF(入力!M25="","",入力!M25)</f>
        <v>510511790</v>
      </c>
      <c r="H53" s="33" t="str">
        <f>IF(入力!I25="","",入力!I25)</f>
        <v>四街道市立大日小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鳳志</v>
      </c>
      <c r="E54" s="33" t="str">
        <f>IF(入力!C27="","",入力!C27)</f>
        <v>ナカムラ</v>
      </c>
      <c r="F54" s="33" t="str">
        <f>IF(入力!E27="","",入力!E27)</f>
        <v>フウジ</v>
      </c>
      <c r="G54" s="33">
        <f>IF(入力!M27="","",入力!M27)</f>
        <v>512342785</v>
      </c>
      <c r="H54" s="33" t="str">
        <f>IF(入力!I27="","",入力!I27)</f>
        <v>四街道市立栗山小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宇野</v>
      </c>
      <c r="D55" s="33" t="str">
        <f>IF(入力!E30="","",入力!E30)</f>
        <v>啓太</v>
      </c>
      <c r="E55" s="33" t="str">
        <f>IF(入力!C29="","",入力!C29)</f>
        <v>ウノ</v>
      </c>
      <c r="F55" s="33" t="str">
        <f>IF(入力!E29="","",入力!E29)</f>
        <v>ケイタ</v>
      </c>
      <c r="G55" s="33">
        <f>IF(入力!M29="","",入力!M29)</f>
        <v>514463404</v>
      </c>
      <c r="H55" s="33" t="str">
        <f>IF(入力!I29="","",入力!I29)</f>
        <v>佐倉市立西志津小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久我</v>
      </c>
      <c r="D56" s="33" t="str">
        <f>IF(入力!E32="","",入力!E32)</f>
        <v>聖弥</v>
      </c>
      <c r="E56" s="33" t="str">
        <f>IF(入力!C31="","",入力!C31)</f>
        <v>クガ</v>
      </c>
      <c r="F56" s="33" t="str">
        <f>IF(入力!E31="","",入力!E31)</f>
        <v>マサヤ</v>
      </c>
      <c r="G56" s="33">
        <f>IF(入力!M31="","",入力!M31)</f>
        <v>513364241</v>
      </c>
      <c r="H56" s="33" t="str">
        <f>IF(入力!I31="","",入力!I31)</f>
        <v>佐倉市立染井野小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葛城</v>
      </c>
      <c r="D57" s="33" t="str">
        <f>IF(入力!E34="","",入力!E34)</f>
        <v>駿都</v>
      </c>
      <c r="E57" s="33" t="str">
        <f>IF(入力!C33="","",入力!C33)</f>
        <v>カツラギ</v>
      </c>
      <c r="F57" s="33" t="str">
        <f>IF(入力!E33="","",入力!E33)</f>
        <v>ハヤト</v>
      </c>
      <c r="G57" s="33">
        <f>IF(入力!M33="","",入力!M33)</f>
        <v>512423975</v>
      </c>
      <c r="H57" s="33" t="str">
        <f>IF(入力!I33="","",入力!I33)</f>
        <v>千葉市立山王小</v>
      </c>
      <c r="I57" s="33">
        <f>IF(入力!G33="","",入力!G33)</f>
        <v>5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川村</v>
      </c>
      <c r="D58" s="33" t="str">
        <f>IF(入力!E36="","",入力!E36)</f>
        <v>月冴</v>
      </c>
      <c r="E58" s="33" t="str">
        <f>IF(入力!C35="","",入力!C35)</f>
        <v>カワムラ</v>
      </c>
      <c r="F58" s="33" t="str">
        <f>IF(入力!E35="","",入力!E35)</f>
        <v>ツカサ</v>
      </c>
      <c r="G58" s="33">
        <f>IF(入力!M35="","",入力!M35)</f>
        <v>513284467</v>
      </c>
      <c r="H58" s="33" t="str">
        <f>IF(入力!I35="","",入力!I35)</f>
        <v>四街道市立栗山小</v>
      </c>
      <c r="I58" s="33">
        <f>IF(入力!G35="","",入力!G35)</f>
        <v>5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及川</v>
      </c>
      <c r="D59" s="33" t="str">
        <f>IF(入力!E38="","",入力!E38)</f>
        <v>悠太</v>
      </c>
      <c r="E59" s="33" t="str">
        <f>IF(入力!C37="","",入力!C37)</f>
        <v>オイカワ</v>
      </c>
      <c r="F59" s="33" t="str">
        <f>IF(入力!E37="","",入力!E37)</f>
        <v>ユウタ</v>
      </c>
      <c r="G59" s="33">
        <f>IF(入力!M37="","",入力!M37)</f>
        <v>514421175</v>
      </c>
      <c r="H59" s="33" t="str">
        <f>IF(入力!I37="","",入力!I37)</f>
        <v>四街道市立栗山小</v>
      </c>
      <c r="I59" s="33">
        <f>IF(入力!G37="","",入力!G37)</f>
        <v>5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蒼空</v>
      </c>
      <c r="E60" s="33" t="str">
        <f>IF(入力!C39="","",入力!C39)</f>
        <v>ヨシダ</v>
      </c>
      <c r="F60" s="33" t="str">
        <f>IF(入力!E39="","",入力!E39)</f>
        <v>ソラ</v>
      </c>
      <c r="G60" s="33">
        <f>IF(入力!M39="","",入力!M39)</f>
        <v>513284470</v>
      </c>
      <c r="H60" s="33" t="str">
        <f>IF(入力!I39="","",入力!I39)</f>
        <v>四街道市立八木原小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林田</v>
      </c>
      <c r="D61" s="33" t="str">
        <f>IF(入力!E42="","",入力!E42)</f>
        <v>拓真</v>
      </c>
      <c r="E61" s="33" t="str">
        <f>IF(入力!C41="","",入力!C41)</f>
        <v>ハヤシダ</v>
      </c>
      <c r="F61" s="33" t="str">
        <f>IF(入力!E41="","",入力!E41)</f>
        <v>タクマ</v>
      </c>
      <c r="G61" s="33">
        <f>IF(入力!M41="","",入力!M41)</f>
        <v>514303780</v>
      </c>
      <c r="H61" s="33" t="str">
        <f>IF(入力!I41="","",入力!I41)</f>
        <v>四街道市立四街道小</v>
      </c>
      <c r="I61" s="33">
        <f>IF(入力!G41="","",入力!G41)</f>
        <v>5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広空</v>
      </c>
      <c r="E62" s="33" t="str">
        <f>IF(入力!C43="","",入力!C43)</f>
        <v>サトウ</v>
      </c>
      <c r="F62" s="33" t="str">
        <f>IF(入力!E43="","",入力!E43)</f>
        <v>ヒロアキ</v>
      </c>
      <c r="G62" s="33">
        <f>IF(入力!M43="","",入力!M43)</f>
        <v>513739167</v>
      </c>
      <c r="H62" s="33" t="str">
        <f>IF(入力!I43="","",入力!I43)</f>
        <v>四街道市立栗山小</v>
      </c>
      <c r="I62" s="33">
        <f>IF(入力!G43="","",入力!G43)</f>
        <v>5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鈴木</v>
      </c>
      <c r="D63" s="33" t="str">
        <f>IF(入力!E46="","",入力!E46)</f>
        <v>奏馬</v>
      </c>
      <c r="E63" s="33" t="str">
        <f>IF(入力!C45="","",入力!C45)</f>
        <v>スズキ</v>
      </c>
      <c r="F63" s="33" t="str">
        <f>IF(入力!E45="","",入力!E45)</f>
        <v>ソウマ</v>
      </c>
      <c r="G63" s="33">
        <f>IF(入力!M45="","",入力!M45)</f>
        <v>513400402</v>
      </c>
      <c r="H63" s="33" t="str">
        <f>IF(入力!I45="","",入力!I45)</f>
        <v>四街道市立八木原小</v>
      </c>
      <c r="I63" s="33">
        <f>IF(入力!G45="","",入力!G45)</f>
        <v>5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田中</v>
      </c>
      <c r="D64" s="33" t="str">
        <f>IF(入力!E48="","",入力!E48)</f>
        <v>己聖</v>
      </c>
      <c r="E64" s="33" t="str">
        <f>IF(入力!C47="","",入力!C47)</f>
        <v>タナカ</v>
      </c>
      <c r="F64" s="33" t="str">
        <f>IF(入力!E47="","",入力!E47)</f>
        <v>キセ</v>
      </c>
      <c r="G64" s="33">
        <f>IF(入力!M47="","",入力!M47)</f>
        <v>516065376</v>
      </c>
      <c r="H64" s="33" t="str">
        <f>IF(入力!I47="","",入力!I47)</f>
        <v>千葉市立都賀の台小</v>
      </c>
      <c r="I64" s="33">
        <f>IF(入力!G47="","",入力!G47)</f>
        <v>5</v>
      </c>
      <c r="J64" s="33">
        <f>IF(入力!P47="","",入力!P47)</f>
        <v>155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2017-05-19T04:20:57Z</cp:lastPrinted>
  <dcterms:created xsi:type="dcterms:W3CDTF">2014-04-05T09:56:00Z</dcterms:created>
  <dcterms:modified xsi:type="dcterms:W3CDTF">2017-05-19T04:21:23Z</dcterms:modified>
</cp:coreProperties>
</file>