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7380" yWindow="-15" windowWidth="7425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<sst xmlns="http://schemas.openxmlformats.org/spreadsheetml/2006/main" count="424" uniqueCount="286">
  <si>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</si>
  <si>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</si>
  <si>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</si>
  <si>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</si>
  <si>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</si>
  <si>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</si>
  <si>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</si>
  <si>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</si>
  <si>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</si>
  <si>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</si>
  <si>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</si>
  <si>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</si>
  <si>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</si>
  <si>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</si>
  <si>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</si>
  <si>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</si>
  <si>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</si>
  <si>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</si>
  <si>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</si>
  <si>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</si>
  <si>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</si>
  <si>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</si>
  <si>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</si>
  <si>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</si>
  <si>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</si>
  <si>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</si>
  <si>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</si>
  <si>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</si>
  <si>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</si>
  <si>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</si>
  <si>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</si>
  <si>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</si>
  <si>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</si>
  <si>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</si>
  <si>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</si>
  <si>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</si>
  <si>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</si>
  <si>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</si>
  <si>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</si>
  <si>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</si>
  <si>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</si>
  <si>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</si>
  <si>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</si>
  <si>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</si>
  <si>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</si>
  <si>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</si>
  <si>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</si>
  <si>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</si>
  <si>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</si>
  <si>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</si>
  <si>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</si>
  <si>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</si>
  <si>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</si>
  <si>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</si>
  <si>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</si>
  <si>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</si>
  <si>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</si>
  <si>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</si>
  <si>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</si>
  <si>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</si>
  <si>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</si>
  <si>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</si>
  <si>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</si>
  <si>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</si>
  <si>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</si>
  <si>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</si>
  <si>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</si>
  <si>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</si>
  <si>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</si>
  <si>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</si>
  <si>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</si>
  <si>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</si>
  <si>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</si>
  <si>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</si>
  <si>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</si>
  <si>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</si>
  <si>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</si>
  <si>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</si>
  <si>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</si>
  <si>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</si>
  <si>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</si>
  <si>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</si>
  <si>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</si>
  <si>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</si>
  <si>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</si>
  <si>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</si>
  <si>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</si>
  <si>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</si>
  <si>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</si>
  <si>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</si>
  <si>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</si>
  <si>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</si>
  <si>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</si>
  <si>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</si>
  <si>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</si>
  <si>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</si>
  <si>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</si>
  <si>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</si>
  <si>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</si>
  <si>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</si>
  <si>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</si>
  <si>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</si>
  <si>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</si>
  <si>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</si>
  <si>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</si>
  <si>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</si>
  <si>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</si>
  <si>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</si>
  <si>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</si>
  <si>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</si>
  <si>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</si>
  <si>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</si>
  <si>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</si>
  <si>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</si>
  <si>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</si>
  <si>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</si>
  <si>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</si>
  <si>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</si>
  <si>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</si>
  <si>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</si>
  <si>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</si>
  <si>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</si>
  <si>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</si>
  <si>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</si>
  <si>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</si>
  <si>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</si>
  <si>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</si>
  <si>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</si>
  <si>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</si>
  <si>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</si>
  <si>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</si>
  <si>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</si>
  <si>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</si>
  <si>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</si>
  <si>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</si>
  <si>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</si>
  <si>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</si>
  <si>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</si>
  <si>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</si>
  <si>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</si>
  <si>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</si>
  <si>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</si>
  <si>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</si>
  <si>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</si>
  <si>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</si>
  <si>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</si>
  <si>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</si>
  <si>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</si>
  <si>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</si>
  <si>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</si>
  <si>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</si>
  <si>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</si>
  <si>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</si>
  <si>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</si>
  <si>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</si>
  <si>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</si>
  <si>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</si>
  <si>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</si>
  <si>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</si>
  <si>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</si>
  <si>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</si>
  <si>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</si>
  <si>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</si>
  <si>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</si>
  <si>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</si>
  <si>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</si>
  <si>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</si>
  <si>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</si>
  <si>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</si>
  <si>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</si>
  <si>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</si>
  <si>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</si>
  <si>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</si>
  <si>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</si>
  <si>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</si>
  <si>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</si>
  <si>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</si>
  <si>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</si>
  <si>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</si>
  <si>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</si>
  <si>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</si>
  <si>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</si>
  <si>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</si>
  <si>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</si>
  <si>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</si>
  <si>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</si>
  <si>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</si>
  <si>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</si>
  <si>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</si>
  <si>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</si>
  <si>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</si>
  <si>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</si>
  <si>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</si>
  <si>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</si>
  <si>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</si>
  <si>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</si>
  <si>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</si>
  <si>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</si>
  <si>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</si>
  <si>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</si>
  <si>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</si>
  <si>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</si>
  <si>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</si>
  <si>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</si>
  <si>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</si>
  <si>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</si>
  <si>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ﾊﾔｼ</t>
    <phoneticPr fontId="2"/>
  </si>
  <si>
    <t>ｱﾔｺ</t>
    <phoneticPr fontId="2"/>
  </si>
  <si>
    <t>林</t>
    <rPh sb="0" eb="1">
      <t>ハヤシ</t>
    </rPh>
    <phoneticPr fontId="2"/>
  </si>
  <si>
    <t>綾子</t>
    <rPh sb="0" eb="2">
      <t>アヤコ</t>
    </rPh>
    <phoneticPr fontId="2"/>
  </si>
  <si>
    <t>ｱｼｶﾜ</t>
    <phoneticPr fontId="2"/>
  </si>
  <si>
    <t>ｱｻﾐ</t>
    <phoneticPr fontId="2"/>
  </si>
  <si>
    <t>芦川</t>
    <rPh sb="0" eb="2">
      <t>アシカワ</t>
    </rPh>
    <phoneticPr fontId="2"/>
  </si>
  <si>
    <t>亜沙美</t>
    <rPh sb="0" eb="1">
      <t>ア</t>
    </rPh>
    <rPh sb="1" eb="2">
      <t>サ</t>
    </rPh>
    <rPh sb="2" eb="3">
      <t>ミ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</si>
  <si>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</si>
  <si>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</si>
  <si>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</si>
  <si>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</si>
  <si>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</si>
  <si>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</si>
  <si>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</si>
  <si>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</si>
  <si>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</si>
  <si>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</si>
  <si>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</si>
  <si>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</si>
  <si>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</si>
  <si>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</si>
  <si>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</si>
  <si>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</si>
  <si>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</si>
  <si>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</si>
  <si>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２８９</t>
    <phoneticPr fontId="2"/>
  </si>
  <si>
    <t>０３１３</t>
    <phoneticPr fontId="2"/>
  </si>
  <si>
    <t>香取市小見川4866-361-21-1</t>
    <rPh sb="0" eb="3">
      <t>カトリシ</t>
    </rPh>
    <rPh sb="3" eb="6">
      <t>オミガワ</t>
    </rPh>
    <phoneticPr fontId="2"/>
  </si>
  <si>
    <t>８３</t>
    <phoneticPr fontId="2"/>
  </si>
  <si>
    <t>３１０６</t>
    <phoneticPr fontId="2"/>
  </si>
  <si>
    <t>００３６</t>
    <phoneticPr fontId="2"/>
  </si>
  <si>
    <t>０８０</t>
    <phoneticPr fontId="2"/>
  </si>
  <si>
    <t>香取市観音585-13</t>
    <rPh sb="0" eb="3">
      <t>カトリシ</t>
    </rPh>
    <rPh sb="3" eb="5">
      <t>カンノン</t>
    </rPh>
    <phoneticPr fontId="2"/>
  </si>
  <si>
    <t>３３８５</t>
    <phoneticPr fontId="2"/>
  </si>
  <si>
    <t>０９６１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</si>
  <si>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</si>
  <si>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</si>
  <si>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</si>
  <si>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</si>
  <si>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①</t>
    <phoneticPr fontId="2"/>
  </si>
  <si>
    <t>ﾙｲ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</si>
  <si>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</si>
  <si>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瑠惟</t>
    <rPh sb="0" eb="1">
      <t>ル</t>
    </rPh>
    <rPh sb="1" eb="2">
      <t>イ</t>
    </rPh>
    <phoneticPr fontId="2"/>
  </si>
  <si>
    <t>ｲｲｼﾞﾏ</t>
    <phoneticPr fontId="2"/>
  </si>
  <si>
    <t>ﾀｲｶﾞ</t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</si>
  <si>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</si>
  <si>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飯島</t>
    <rPh sb="0" eb="2">
      <t>イイジマ</t>
    </rPh>
    <phoneticPr fontId="2"/>
  </si>
  <si>
    <t>大河</t>
    <rPh sb="0" eb="2">
      <t>タイガ</t>
    </rPh>
    <phoneticPr fontId="2"/>
  </si>
  <si>
    <t>ｼﾐｽﾞ</t>
    <phoneticPr fontId="2"/>
  </si>
  <si>
    <t>ﾕｳﾄ</t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</si>
  <si>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</si>
  <si>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清水</t>
    <rPh sb="0" eb="2">
      <t>シミズ</t>
    </rPh>
    <phoneticPr fontId="2"/>
  </si>
  <si>
    <t>悠斗</t>
    <rPh sb="0" eb="2">
      <t>ユウト</t>
    </rPh>
    <phoneticPr fontId="2"/>
  </si>
  <si>
    <t>ﾘｭｳﾉｽｹ</t>
    <phoneticPr fontId="2"/>
  </si>
  <si>
    <t>香取市立竟成小学校</t>
    <rPh sb="0" eb="4">
      <t>カトリシリツ</t>
    </rPh>
    <rPh sb="4" eb="5">
      <t>キョウ</t>
    </rPh>
    <rPh sb="5" eb="6">
      <t>セイ</t>
    </rPh>
    <rPh sb="6" eb="9">
      <t>ショウガッコウ</t>
    </rPh>
    <phoneticPr fontId="2"/>
  </si>
  <si>
    <t>龍之介</t>
    <rPh sb="0" eb="3">
      <t>リュウノスケ</t>
    </rPh>
    <phoneticPr fontId="2"/>
  </si>
  <si>
    <t>ｼﾗｲ</t>
    <phoneticPr fontId="2"/>
  </si>
  <si>
    <t>ｿｳﾏ</t>
    <phoneticPr fontId="2"/>
  </si>
  <si>
    <t>神栖市立大野原西小学校</t>
    <rPh sb="0" eb="4">
      <t>カミスシリツ</t>
    </rPh>
    <rPh sb="4" eb="7">
      <t>オオノハラ</t>
    </rPh>
    <rPh sb="7" eb="8">
      <t>ニシ</t>
    </rPh>
    <rPh sb="8" eb="11">
      <t>ショウガッコウ</t>
    </rPh>
    <phoneticPr fontId="2"/>
  </si>
  <si>
    <t>白井</t>
    <rPh sb="0" eb="2">
      <t>シライ</t>
    </rPh>
    <phoneticPr fontId="2"/>
  </si>
  <si>
    <t>奏磨</t>
    <rPh sb="0" eb="1">
      <t>ソウ</t>
    </rPh>
    <rPh sb="1" eb="2">
      <t>マ</t>
    </rPh>
    <phoneticPr fontId="2"/>
  </si>
  <si>
    <t>ﾅﾐｶﾜ</t>
    <phoneticPr fontId="2"/>
  </si>
  <si>
    <t>ﾘｸ</t>
    <phoneticPr fontId="2"/>
  </si>
  <si>
    <t>浪川</t>
    <rPh sb="0" eb="2">
      <t>ナミカワ</t>
    </rPh>
    <phoneticPr fontId="2"/>
  </si>
  <si>
    <t>陸</t>
    <rPh sb="0" eb="1">
      <t>リク</t>
    </rPh>
    <phoneticPr fontId="2"/>
  </si>
  <si>
    <t>ｿｳﾀ</t>
    <phoneticPr fontId="2"/>
  </si>
  <si>
    <t>颯太</t>
    <rPh sb="0" eb="2">
      <t>ソウタ</t>
    </rPh>
    <phoneticPr fontId="2"/>
  </si>
  <si>
    <t>ｱｵｲ</t>
    <phoneticPr fontId="2"/>
  </si>
  <si>
    <t>碧惟</t>
    <rPh sb="0" eb="1">
      <t>アオ</t>
    </rPh>
    <rPh sb="1" eb="2">
      <t>イ</t>
    </rPh>
    <phoneticPr fontId="2"/>
  </si>
  <si>
    <t>ﾀﾞｲﾘ</t>
    <phoneticPr fontId="2"/>
  </si>
  <si>
    <t>大莉</t>
    <rPh sb="0" eb="1">
      <t>ダイ</t>
    </rPh>
    <rPh sb="1" eb="2">
      <t>リ</t>
    </rPh>
    <phoneticPr fontId="2"/>
  </si>
  <si>
    <t>『どんな時も自分達のバレーをする！』を目標に、一つ一つのプレーを大事にして全力で戦います。</t>
    <rPh sb="4" eb="5">
      <t>トキ</t>
    </rPh>
    <rPh sb="6" eb="9">
      <t>ジブンタチ</t>
    </rPh>
    <rPh sb="19" eb="21">
      <t>モクヒョウ</t>
    </rPh>
    <rPh sb="23" eb="24">
      <t>ヒト</t>
    </rPh>
    <rPh sb="25" eb="26">
      <t>ヒト</t>
    </rPh>
    <rPh sb="32" eb="34">
      <t>ダイジ</t>
    </rPh>
    <rPh sb="37" eb="39">
      <t>ゼンリョク</t>
    </rPh>
    <rPh sb="40" eb="41">
      <t>タタカ</t>
    </rPh>
    <phoneticPr fontId="2"/>
  </si>
  <si>
    <t>ｱｼｶﾜ</t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</si>
  <si>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</si>
  <si>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</si>
  <si>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</si>
  <si>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</si>
  <si>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</si>
  <si>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080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</si>
</sst>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24" t="s">
        <v>189</v>
      </c>
      <c r="B2" s="225"/>
      <c r="C2" s="226" t="s">
        <v>197</v>
      </c>
      <c r="D2" s="227"/>
      <c r="E2" s="227"/>
      <c r="F2" s="227"/>
      <c r="G2" s="227"/>
      <c r="H2" s="227"/>
      <c r="I2" s="228"/>
      <c r="J2" s="85" t="s">
        <v>187</v>
      </c>
      <c r="K2" s="86"/>
      <c r="L2" s="86"/>
      <c r="M2" s="86"/>
      <c r="N2" s="86"/>
      <c r="O2" s="87"/>
      <c r="P2" s="85" t="s">
        <v>165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198</v>
      </c>
      <c r="D3" s="232"/>
      <c r="E3" s="232"/>
      <c r="F3" s="232"/>
      <c r="G3" s="232"/>
      <c r="H3" s="232"/>
      <c r="I3" s="233"/>
      <c r="J3" s="82" t="s">
        <v>158</v>
      </c>
      <c r="K3" s="83"/>
      <c r="L3" s="83"/>
      <c r="M3" s="83"/>
      <c r="N3" s="83"/>
      <c r="O3" s="84"/>
      <c r="P3" s="221" t="s">
        <v>219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180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430814915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14003</v>
      </c>
      <c r="K5" s="159"/>
      <c r="L5" s="159"/>
      <c r="M5" s="159"/>
      <c r="N5" s="159"/>
      <c r="O5" s="160"/>
      <c r="P5" s="211" t="s">
        <v>220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221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6" t="s">
        <v>192</v>
      </c>
    </row>
    <row r="7" spans="1:51" ht="13.5" customHeight="1">
      <c r="A7" s="99"/>
      <c r="B7" s="100"/>
      <c r="C7" s="139" t="s">
        <v>199</v>
      </c>
      <c r="D7" s="140"/>
      <c r="E7" s="110" t="s">
        <v>200</v>
      </c>
      <c r="F7" s="111"/>
      <c r="G7" s="92">
        <v>507243617</v>
      </c>
      <c r="H7" s="92"/>
      <c r="I7" s="92"/>
      <c r="J7" s="91" t="s">
        <v>218</v>
      </c>
      <c r="K7" s="92"/>
      <c r="L7" s="92"/>
      <c r="M7" s="92"/>
      <c r="N7" s="92"/>
      <c r="O7" s="92"/>
      <c r="P7" s="88" t="s">
        <v>222</v>
      </c>
      <c r="Q7" s="89"/>
      <c r="R7" s="108" t="s">
        <v>223</v>
      </c>
      <c r="S7" s="108"/>
      <c r="T7" s="108"/>
      <c r="U7" s="108"/>
      <c r="V7" s="49" t="s">
        <v>224</v>
      </c>
      <c r="W7" s="107" t="s">
        <v>225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226</v>
      </c>
      <c r="AL7" s="161" t="s">
        <v>227</v>
      </c>
      <c r="AM7" s="161"/>
      <c r="AN7" s="161"/>
      <c r="AO7" s="161"/>
      <c r="AP7" s="161"/>
      <c r="AQ7" s="161"/>
      <c r="AR7" s="161"/>
      <c r="AS7" s="58" t="s">
        <v>228</v>
      </c>
      <c r="AT7" s="270"/>
    </row>
    <row r="8" spans="1:51" ht="18" customHeight="1">
      <c r="A8" s="99"/>
      <c r="B8" s="100"/>
      <c r="C8" s="142" t="s">
        <v>201</v>
      </c>
      <c r="D8" s="143"/>
      <c r="E8" s="144" t="s">
        <v>202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62" t="s">
        <v>229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 t="s">
        <v>230</v>
      </c>
      <c r="AL8" s="165"/>
      <c r="AM8" s="165"/>
      <c r="AN8" s="165"/>
      <c r="AO8" s="59" t="s">
        <v>224</v>
      </c>
      <c r="AP8" s="165" t="s">
        <v>231</v>
      </c>
      <c r="AQ8" s="165"/>
      <c r="AR8" s="165"/>
      <c r="AS8" s="166"/>
      <c r="AT8" s="270"/>
    </row>
    <row r="9" spans="1:51" ht="14.45" customHeight="1">
      <c r="A9" s="99" t="s">
        <v>150</v>
      </c>
      <c r="B9" s="100"/>
      <c r="C9" s="139" t="s">
        <v>203</v>
      </c>
      <c r="D9" s="140"/>
      <c r="E9" s="110" t="s">
        <v>200</v>
      </c>
      <c r="F9" s="111"/>
      <c r="G9" s="92">
        <v>513493802</v>
      </c>
      <c r="H9" s="92"/>
      <c r="I9" s="92"/>
      <c r="J9" s="92"/>
      <c r="K9" s="92"/>
      <c r="L9" s="92"/>
      <c r="M9" s="92"/>
      <c r="N9" s="92"/>
      <c r="O9" s="92"/>
      <c r="P9" s="88" t="s">
        <v>222</v>
      </c>
      <c r="Q9" s="89"/>
      <c r="R9" s="108" t="s">
        <v>232</v>
      </c>
      <c r="S9" s="108"/>
      <c r="T9" s="108"/>
      <c r="U9" s="108"/>
      <c r="V9" s="49" t="s">
        <v>224</v>
      </c>
      <c r="W9" s="107" t="s">
        <v>233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226</v>
      </c>
      <c r="AL9" s="161" t="s">
        <v>227</v>
      </c>
      <c r="AM9" s="161"/>
      <c r="AN9" s="161"/>
      <c r="AO9" s="161"/>
      <c r="AP9" s="161"/>
      <c r="AQ9" s="161"/>
      <c r="AR9" s="161"/>
      <c r="AS9" s="58" t="s">
        <v>228</v>
      </c>
      <c r="AT9" s="271"/>
    </row>
    <row r="10" spans="1:51" ht="18" customHeight="1">
      <c r="A10" s="99"/>
      <c r="B10" s="100"/>
      <c r="C10" s="142" t="s">
        <v>204</v>
      </c>
      <c r="D10" s="143"/>
      <c r="E10" s="144" t="s">
        <v>205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62" t="s">
        <v>234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218"/>
      <c r="AK10" s="164" t="s">
        <v>235</v>
      </c>
      <c r="AL10" s="165"/>
      <c r="AM10" s="165"/>
      <c r="AN10" s="165"/>
      <c r="AO10" s="59" t="s">
        <v>224</v>
      </c>
      <c r="AP10" s="165" t="s">
        <v>236</v>
      </c>
      <c r="AQ10" s="165"/>
      <c r="AR10" s="165"/>
      <c r="AS10" s="166"/>
      <c r="AT10" s="271"/>
    </row>
    <row r="11" spans="1:51" ht="14.45" customHeight="1">
      <c r="A11" s="99" t="s">
        <v>151</v>
      </c>
      <c r="B11" s="100"/>
      <c r="C11" s="139" t="s">
        <v>206</v>
      </c>
      <c r="D11" s="140"/>
      <c r="E11" s="110" t="s">
        <v>207</v>
      </c>
      <c r="F11" s="111"/>
      <c r="G11" s="92">
        <v>514639761</v>
      </c>
      <c r="H11" s="92"/>
      <c r="I11" s="92"/>
      <c r="J11" s="92"/>
      <c r="K11" s="92"/>
      <c r="L11" s="92"/>
      <c r="M11" s="92"/>
      <c r="N11" s="92"/>
      <c r="O11" s="92"/>
      <c r="P11" s="88" t="s">
        <v>222</v>
      </c>
      <c r="Q11" s="89"/>
      <c r="R11" s="108" t="s">
        <v>223</v>
      </c>
      <c r="S11" s="108"/>
      <c r="T11" s="108"/>
      <c r="U11" s="108"/>
      <c r="V11" s="49" t="s">
        <v>224</v>
      </c>
      <c r="W11" s="107" t="s">
        <v>237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226</v>
      </c>
      <c r="AL11" s="161" t="s">
        <v>238</v>
      </c>
      <c r="AM11" s="161"/>
      <c r="AN11" s="161"/>
      <c r="AO11" s="161"/>
      <c r="AP11" s="161"/>
      <c r="AQ11" s="161"/>
      <c r="AR11" s="161"/>
      <c r="AS11" s="58" t="s">
        <v>228</v>
      </c>
      <c r="AT11" s="271"/>
    </row>
    <row r="12" spans="1:51" ht="18" customHeight="1">
      <c r="A12" s="99"/>
      <c r="B12" s="100"/>
      <c r="C12" s="142" t="s">
        <v>208</v>
      </c>
      <c r="D12" s="143"/>
      <c r="E12" s="144" t="s">
        <v>209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62" t="s">
        <v>239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218"/>
      <c r="AK12" s="164" t="s">
        <v>240</v>
      </c>
      <c r="AL12" s="165"/>
      <c r="AM12" s="165"/>
      <c r="AN12" s="165"/>
      <c r="AO12" s="59" t="s">
        <v>224</v>
      </c>
      <c r="AP12" s="165" t="s">
        <v>241</v>
      </c>
      <c r="AQ12" s="165"/>
      <c r="AR12" s="165"/>
      <c r="AS12" s="166"/>
      <c r="AT12" s="271"/>
    </row>
    <row r="13" spans="1:51" ht="15" customHeight="1">
      <c r="A13" s="99" t="s">
        <v>152</v>
      </c>
      <c r="B13" s="100"/>
      <c r="C13" s="139" t="s">
        <v>210</v>
      </c>
      <c r="D13" s="140"/>
      <c r="E13" s="110" t="s">
        <v>211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0"/>
      <c r="AL13" s="196"/>
      <c r="AM13" s="196"/>
      <c r="AN13" s="196"/>
      <c r="AO13" s="196"/>
      <c r="AP13" s="196"/>
      <c r="AQ13" s="196"/>
      <c r="AR13" s="196"/>
      <c r="AS13" s="61"/>
      <c r="AT13" s="272"/>
    </row>
    <row r="14" spans="1:51" ht="18" customHeight="1">
      <c r="A14" s="99"/>
      <c r="B14" s="100"/>
      <c r="C14" s="142" t="s">
        <v>212</v>
      </c>
      <c r="D14" s="143"/>
      <c r="E14" s="144" t="s">
        <v>213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2"/>
      <c r="AP14" s="201"/>
      <c r="AQ14" s="201"/>
      <c r="AR14" s="201"/>
      <c r="AS14" s="202"/>
      <c r="AT14" s="272"/>
    </row>
    <row r="15" spans="1:51" ht="15" customHeight="1">
      <c r="A15" s="157" t="s">
        <v>166</v>
      </c>
      <c r="B15" s="100"/>
      <c r="C15" s="139" t="s">
        <v>214</v>
      </c>
      <c r="D15" s="140"/>
      <c r="E15" s="110" t="s">
        <v>215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8" t="s">
        <v>222</v>
      </c>
      <c r="Q15" s="89"/>
      <c r="R15" s="108" t="s">
        <v>232</v>
      </c>
      <c r="S15" s="108"/>
      <c r="T15" s="108"/>
      <c r="U15" s="108"/>
      <c r="V15" s="49" t="s">
        <v>224</v>
      </c>
      <c r="W15" s="107" t="s">
        <v>242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226</v>
      </c>
      <c r="AL15" s="161" t="s">
        <v>227</v>
      </c>
      <c r="AM15" s="161"/>
      <c r="AN15" s="161"/>
      <c r="AO15" s="161"/>
      <c r="AP15" s="161"/>
      <c r="AQ15" s="161"/>
      <c r="AR15" s="161"/>
      <c r="AS15" s="58" t="s">
        <v>228</v>
      </c>
      <c r="AT15" s="271"/>
    </row>
    <row r="16" spans="1:51" ht="18" customHeight="1">
      <c r="A16" s="99"/>
      <c r="B16" s="100"/>
      <c r="C16" s="142" t="s">
        <v>216</v>
      </c>
      <c r="D16" s="143"/>
      <c r="E16" s="144" t="s">
        <v>217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62" t="s">
        <v>243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218"/>
      <c r="AK16" s="164" t="s">
        <v>244</v>
      </c>
      <c r="AL16" s="165"/>
      <c r="AM16" s="165"/>
      <c r="AN16" s="165"/>
      <c r="AO16" s="59" t="s">
        <v>224</v>
      </c>
      <c r="AP16" s="165" t="s">
        <v>245</v>
      </c>
      <c r="AQ16" s="165"/>
      <c r="AR16" s="165"/>
      <c r="AS16" s="166"/>
      <c r="AT16" s="271"/>
    </row>
    <row r="17" spans="1:46">
      <c r="A17" s="99" t="s">
        <v>6</v>
      </c>
      <c r="B17" s="100"/>
      <c r="C17" s="171" t="str">
        <f>IF(P16="","",P16)</f>
        <v>香取郡東庄町笹川い１９７２－８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171" t="str">
        <f>IF(AL15="","",AL15&amp;"-"&amp;AK16&amp;"-"&amp;AP16)</f>
        <v>０４７８-７９-９１８８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 t="s">
        <v>285</v>
      </c>
      <c r="D21" s="77"/>
      <c r="E21" s="77">
        <v>3425</v>
      </c>
      <c r="F21" s="77"/>
      <c r="G21" s="77">
        <v>2655</v>
      </c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5" t="s">
        <v>195</v>
      </c>
      <c r="B23" s="154" t="s">
        <v>154</v>
      </c>
      <c r="C23" s="172" t="s">
        <v>173</v>
      </c>
      <c r="D23" s="173"/>
      <c r="E23" s="174" t="s">
        <v>174</v>
      </c>
      <c r="F23" s="175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40" t="s">
        <v>167</v>
      </c>
      <c r="Q23" s="154"/>
      <c r="R23" s="154"/>
      <c r="S23" s="154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2" t="s">
        <v>171</v>
      </c>
      <c r="D24" s="183"/>
      <c r="E24" s="184" t="s">
        <v>172</v>
      </c>
      <c r="F24" s="18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67" t="s">
        <v>168</v>
      </c>
      <c r="Z24" s="168"/>
      <c r="AA24" s="168"/>
      <c r="AB24" s="168"/>
      <c r="AC24" s="168"/>
      <c r="AD24" s="168"/>
      <c r="AE24" s="168"/>
      <c r="AF24" s="168"/>
      <c r="AG24" s="16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70" t="s">
        <v>246</v>
      </c>
      <c r="C25" s="139" t="s">
        <v>210</v>
      </c>
      <c r="D25" s="140"/>
      <c r="E25" s="110" t="s">
        <v>247</v>
      </c>
      <c r="F25" s="111"/>
      <c r="G25" s="121">
        <v>6</v>
      </c>
      <c r="H25" s="117"/>
      <c r="I25" s="115" t="s">
        <v>248</v>
      </c>
      <c r="J25" s="116"/>
      <c r="K25" s="116"/>
      <c r="L25" s="117"/>
      <c r="M25" s="121">
        <v>513167082</v>
      </c>
      <c r="N25" s="116"/>
      <c r="O25" s="117"/>
      <c r="P25" s="121">
        <v>152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42" t="s">
        <v>212</v>
      </c>
      <c r="D26" s="143"/>
      <c r="E26" s="144" t="s">
        <v>249</v>
      </c>
      <c r="F26" s="145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39" t="s">
        <v>250</v>
      </c>
      <c r="D27" s="140"/>
      <c r="E27" s="110" t="s">
        <v>251</v>
      </c>
      <c r="F27" s="111"/>
      <c r="G27" s="121">
        <v>6</v>
      </c>
      <c r="H27" s="117"/>
      <c r="I27" s="115" t="s">
        <v>252</v>
      </c>
      <c r="J27" s="116"/>
      <c r="K27" s="116"/>
      <c r="L27" s="117"/>
      <c r="M27" s="121">
        <v>514031765</v>
      </c>
      <c r="N27" s="116"/>
      <c r="O27" s="117"/>
      <c r="P27" s="121">
        <v>143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42" t="s">
        <v>253</v>
      </c>
      <c r="D28" s="143"/>
      <c r="E28" s="144" t="s">
        <v>254</v>
      </c>
      <c r="F28" s="145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39" t="s">
        <v>255</v>
      </c>
      <c r="D29" s="140"/>
      <c r="E29" s="110" t="s">
        <v>256</v>
      </c>
      <c r="F29" s="111"/>
      <c r="G29" s="121">
        <v>6</v>
      </c>
      <c r="H29" s="117"/>
      <c r="I29" s="115" t="s">
        <v>257</v>
      </c>
      <c r="J29" s="116"/>
      <c r="K29" s="116"/>
      <c r="L29" s="117"/>
      <c r="M29" s="121">
        <v>514796934</v>
      </c>
      <c r="N29" s="116"/>
      <c r="O29" s="117"/>
      <c r="P29" s="121">
        <v>171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42" t="s">
        <v>258</v>
      </c>
      <c r="D30" s="143"/>
      <c r="E30" s="144" t="s">
        <v>259</v>
      </c>
      <c r="F30" s="145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39" t="s">
        <v>206</v>
      </c>
      <c r="D31" s="140"/>
      <c r="E31" s="110" t="s">
        <v>260</v>
      </c>
      <c r="F31" s="111"/>
      <c r="G31" s="121">
        <v>6</v>
      </c>
      <c r="H31" s="117"/>
      <c r="I31" s="115" t="s">
        <v>261</v>
      </c>
      <c r="J31" s="116"/>
      <c r="K31" s="116"/>
      <c r="L31" s="117"/>
      <c r="M31" s="121">
        <v>514390356</v>
      </c>
      <c r="N31" s="116"/>
      <c r="O31" s="117"/>
      <c r="P31" s="121">
        <v>146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42" t="s">
        <v>208</v>
      </c>
      <c r="D32" s="143"/>
      <c r="E32" s="144" t="s">
        <v>262</v>
      </c>
      <c r="F32" s="145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7" t="s">
        <v>194</v>
      </c>
      <c r="Z32" s="168"/>
      <c r="AA32" s="168"/>
      <c r="AB32" s="168"/>
      <c r="AC32" s="168"/>
      <c r="AD32" s="168"/>
      <c r="AE32" s="168"/>
      <c r="AF32" s="168"/>
      <c r="AG32" s="16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39" t="s">
        <v>268</v>
      </c>
      <c r="D33" s="140"/>
      <c r="E33" s="110" t="s">
        <v>269</v>
      </c>
      <c r="F33" s="111"/>
      <c r="G33" s="121">
        <v>6</v>
      </c>
      <c r="H33" s="117"/>
      <c r="I33" s="115" t="s">
        <v>257</v>
      </c>
      <c r="J33" s="116"/>
      <c r="K33" s="116"/>
      <c r="L33" s="117"/>
      <c r="M33" s="121">
        <v>515678130</v>
      </c>
      <c r="N33" s="116"/>
      <c r="O33" s="117"/>
      <c r="P33" s="121">
        <v>160</v>
      </c>
      <c r="Q33" s="116"/>
      <c r="R33" s="116"/>
      <c r="S33" s="116"/>
      <c r="T33" s="122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42" t="s">
        <v>270</v>
      </c>
      <c r="D34" s="143"/>
      <c r="E34" s="144" t="s">
        <v>271</v>
      </c>
      <c r="F34" s="145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39" t="s">
        <v>263</v>
      </c>
      <c r="D35" s="140"/>
      <c r="E35" s="110" t="s">
        <v>264</v>
      </c>
      <c r="F35" s="111"/>
      <c r="G35" s="121">
        <v>6</v>
      </c>
      <c r="H35" s="117"/>
      <c r="I35" s="115" t="s">
        <v>265</v>
      </c>
      <c r="J35" s="116"/>
      <c r="K35" s="116"/>
      <c r="L35" s="117"/>
      <c r="M35" s="121">
        <v>515828273</v>
      </c>
      <c r="N35" s="116"/>
      <c r="O35" s="117"/>
      <c r="P35" s="121">
        <v>147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42" t="s">
        <v>266</v>
      </c>
      <c r="D36" s="143"/>
      <c r="E36" s="144" t="s">
        <v>267</v>
      </c>
      <c r="F36" s="145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46" t="s">
        <v>250</v>
      </c>
      <c r="D37" s="147"/>
      <c r="E37" s="148" t="s">
        <v>272</v>
      </c>
      <c r="F37" s="149"/>
      <c r="G37" s="121">
        <v>3</v>
      </c>
      <c r="H37" s="117"/>
      <c r="I37" s="115" t="s">
        <v>252</v>
      </c>
      <c r="J37" s="130"/>
      <c r="K37" s="130"/>
      <c r="L37" s="131"/>
      <c r="M37" s="121">
        <v>514390369</v>
      </c>
      <c r="N37" s="116"/>
      <c r="O37" s="117"/>
      <c r="P37" s="121">
        <v>127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50" t="s">
        <v>253</v>
      </c>
      <c r="D38" s="151"/>
      <c r="E38" s="152" t="s">
        <v>273</v>
      </c>
      <c r="F38" s="153"/>
      <c r="G38" s="118"/>
      <c r="H38" s="120"/>
      <c r="I38" s="132"/>
      <c r="J38" s="133"/>
      <c r="K38" s="133"/>
      <c r="L38" s="134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46" t="s">
        <v>279</v>
      </c>
      <c r="D39" s="147"/>
      <c r="E39" s="148" t="s">
        <v>274</v>
      </c>
      <c r="F39" s="149"/>
      <c r="G39" s="121">
        <v>5</v>
      </c>
      <c r="H39" s="117"/>
      <c r="I39" s="115" t="s">
        <v>248</v>
      </c>
      <c r="J39" s="130"/>
      <c r="K39" s="130"/>
      <c r="L39" s="131"/>
      <c r="M39" s="121">
        <v>514331756</v>
      </c>
      <c r="N39" s="116"/>
      <c r="O39" s="117"/>
      <c r="P39" s="121">
        <v>154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50" t="s">
        <v>212</v>
      </c>
      <c r="D40" s="151"/>
      <c r="E40" s="152" t="s">
        <v>275</v>
      </c>
      <c r="F40" s="153"/>
      <c r="G40" s="118"/>
      <c r="H40" s="120"/>
      <c r="I40" s="132"/>
      <c r="J40" s="133"/>
      <c r="K40" s="133"/>
      <c r="L40" s="134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210</v>
      </c>
      <c r="D41" s="140"/>
      <c r="E41" s="110" t="s">
        <v>276</v>
      </c>
      <c r="F41" s="111"/>
      <c r="G41" s="121">
        <v>4</v>
      </c>
      <c r="H41" s="117"/>
      <c r="I41" s="115" t="s">
        <v>248</v>
      </c>
      <c r="J41" s="116"/>
      <c r="K41" s="116"/>
      <c r="L41" s="117"/>
      <c r="M41" s="121">
        <v>514590479</v>
      </c>
      <c r="N41" s="116"/>
      <c r="O41" s="117"/>
      <c r="P41" s="121">
        <v>127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2" t="s">
        <v>212</v>
      </c>
      <c r="D42" s="143"/>
      <c r="E42" s="144" t="s">
        <v>277</v>
      </c>
      <c r="F42" s="145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10</v>
      </c>
      <c r="C43" s="139" t="s">
        <v>280</v>
      </c>
      <c r="D43" s="140"/>
      <c r="E43" s="110" t="s">
        <v>282</v>
      </c>
      <c r="F43" s="111"/>
      <c r="G43" s="121">
        <v>3</v>
      </c>
      <c r="H43" s="117"/>
      <c r="I43" s="115" t="s">
        <v>284</v>
      </c>
      <c r="J43" s="116"/>
      <c r="K43" s="116"/>
      <c r="L43" s="117"/>
      <c r="M43" s="121">
        <v>514590508</v>
      </c>
      <c r="N43" s="116"/>
      <c r="O43" s="117"/>
      <c r="P43" s="121">
        <v>140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thickBot="1">
      <c r="A44" s="136"/>
      <c r="B44" s="138"/>
      <c r="C44" s="190" t="s">
        <v>281</v>
      </c>
      <c r="D44" s="191"/>
      <c r="E44" s="192" t="s">
        <v>283</v>
      </c>
      <c r="F44" s="193"/>
      <c r="G44" s="186"/>
      <c r="H44" s="187"/>
      <c r="I44" s="186"/>
      <c r="J44" s="188"/>
      <c r="K44" s="188"/>
      <c r="L44" s="187"/>
      <c r="M44" s="186"/>
      <c r="N44" s="188"/>
      <c r="O44" s="187"/>
      <c r="P44" s="186"/>
      <c r="Q44" s="188"/>
      <c r="R44" s="188"/>
      <c r="S44" s="188"/>
      <c r="T44" s="21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11</v>
      </c>
      <c r="C45" s="139"/>
      <c r="D45" s="140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/>
      <c r="D46" s="143"/>
      <c r="E46" s="144"/>
      <c r="F46" s="145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>
        <v>12</v>
      </c>
      <c r="C47" s="139"/>
      <c r="D47" s="140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38"/>
      <c r="C48" s="190"/>
      <c r="D48" s="191"/>
      <c r="E48" s="192"/>
      <c r="F48" s="193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278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3">
        <f>LEN(A55)</f>
        <v>45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E37:E40 D25:F36 C25:C40 C41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浪川　陸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香取市立府馬小学校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515678130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白井　奏磨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神栖市立大野原西小学校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515828273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芦川　大莉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514590479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青木　陽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514590508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3" t="s">
        <v>32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6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9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3">
        <v>36</v>
      </c>
      <c r="I12" s="354"/>
      <c r="J12" s="355"/>
      <c r="K12" s="4"/>
    </row>
    <row r="13" spans="1:60" ht="13.5" customHeight="1">
      <c r="F13" s="4" t="s">
        <v>35</v>
      </c>
      <c r="G13" s="4"/>
      <c r="H13" s="356"/>
      <c r="I13" s="357"/>
      <c r="J13" s="35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9"/>
      <c r="I14" s="360"/>
      <c r="J14" s="36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2" t="s">
        <v>37</v>
      </c>
      <c r="D16" s="327"/>
      <c r="E16" s="327"/>
      <c r="F16" s="327"/>
      <c r="G16" s="328"/>
      <c r="H16" s="351" t="s">
        <v>66</v>
      </c>
      <c r="I16" s="352"/>
      <c r="J16" s="352"/>
      <c r="K16" s="327" t="str">
        <f>IF(入力!C2="","",入力!C2)</f>
        <v>ｻﾜﾗｸﾗﾌﾞ</v>
      </c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8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8" t="s">
        <v>38</v>
      </c>
      <c r="AK16" s="319"/>
      <c r="AL16" s="319"/>
      <c r="AM16" s="320"/>
      <c r="AN16" s="345" t="str">
        <f>IF(入力!P3="","",入力!P3)</f>
        <v>香取市</v>
      </c>
      <c r="AO16" s="346"/>
      <c r="AP16" s="346"/>
      <c r="AQ16" s="346"/>
      <c r="AR16" s="346"/>
      <c r="AS16" s="346"/>
      <c r="AT16" s="319" t="s">
        <v>68</v>
      </c>
      <c r="AU16" s="320"/>
      <c r="AV16" s="326" t="s">
        <v>39</v>
      </c>
      <c r="AW16" s="327"/>
      <c r="AX16" s="327"/>
      <c r="AY16" s="328"/>
      <c r="AZ16" s="333" t="str">
        <f>IF(入力!P5="","",入力!P5)</f>
        <v>成田</v>
      </c>
      <c r="BA16" s="334"/>
      <c r="BB16" s="334"/>
      <c r="BC16" s="334"/>
      <c r="BD16" s="334"/>
      <c r="BE16" s="334"/>
      <c r="BF16" s="385" t="s">
        <v>40</v>
      </c>
    </row>
    <row r="17" spans="3:58" ht="4.5" customHeight="1">
      <c r="C17" s="383"/>
      <c r="D17" s="330"/>
      <c r="E17" s="330"/>
      <c r="F17" s="330"/>
      <c r="G17" s="331"/>
      <c r="H17" s="343" t="str">
        <f>IF(入力!C3="","",入力!C3)</f>
        <v>佐原クラブ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39" t="str">
        <f>IF(入力!J3="","","("&amp;入力!J3&amp;")")</f>
        <v>(男子)</v>
      </c>
      <c r="V17" s="339"/>
      <c r="W17" s="339"/>
      <c r="X17" s="340"/>
      <c r="Y17" s="367">
        <f>IF(入力!C4="","",入力!C4)</f>
        <v>430814915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1"/>
      <c r="AK17" s="322"/>
      <c r="AL17" s="322"/>
      <c r="AM17" s="323"/>
      <c r="AN17" s="347"/>
      <c r="AO17" s="348"/>
      <c r="AP17" s="348"/>
      <c r="AQ17" s="348"/>
      <c r="AR17" s="348"/>
      <c r="AS17" s="348"/>
      <c r="AT17" s="322"/>
      <c r="AU17" s="323"/>
      <c r="AV17" s="329"/>
      <c r="AW17" s="330"/>
      <c r="AX17" s="330"/>
      <c r="AY17" s="331"/>
      <c r="AZ17" s="335"/>
      <c r="BA17" s="336"/>
      <c r="BB17" s="336"/>
      <c r="BC17" s="336"/>
      <c r="BD17" s="336"/>
      <c r="BE17" s="336"/>
      <c r="BF17" s="386"/>
    </row>
    <row r="18" spans="3:58" ht="16.5" customHeight="1">
      <c r="C18" s="384"/>
      <c r="D18" s="308"/>
      <c r="E18" s="308"/>
      <c r="F18" s="308"/>
      <c r="G18" s="332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41"/>
      <c r="V18" s="341"/>
      <c r="W18" s="341"/>
      <c r="X18" s="342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4"/>
      <c r="AK18" s="314"/>
      <c r="AL18" s="314"/>
      <c r="AM18" s="325"/>
      <c r="AN18" s="349"/>
      <c r="AO18" s="350"/>
      <c r="AP18" s="350"/>
      <c r="AQ18" s="350"/>
      <c r="AR18" s="350"/>
      <c r="AS18" s="350"/>
      <c r="AT18" s="314"/>
      <c r="AU18" s="325"/>
      <c r="AV18" s="309"/>
      <c r="AW18" s="308"/>
      <c r="AX18" s="308"/>
      <c r="AY18" s="332"/>
      <c r="AZ18" s="337" t="str">
        <f>IF(入力!AE5="","",入力!AE5)</f>
        <v>佐原</v>
      </c>
      <c r="BA18" s="338"/>
      <c r="BB18" s="338"/>
      <c r="BC18" s="338"/>
      <c r="BD18" s="338"/>
      <c r="BE18" s="338"/>
      <c r="BF18" s="13" t="s">
        <v>41</v>
      </c>
    </row>
    <row r="19" spans="3:58" ht="15" customHeight="1"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7"/>
    </row>
    <row r="20" spans="3:58" ht="15" customHeight="1">
      <c r="C20" s="296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5" t="str">
        <f>IF(入力!J7="","",入力!J7)</f>
        <v>016927</v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 t="str">
        <f>IF(入力!J9="","",入力!J9)</f>
        <v/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 t="str">
        <f>IF(入力!J11="","",入力!J11)</f>
        <v/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306"/>
    </row>
    <row r="21" spans="3:58" ht="15" customHeight="1">
      <c r="C21" s="296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5" t="str">
        <f>IF(入力!M7="","",入力!M7)</f>
        <v/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 t="str">
        <f>IF(入力!M9="","",入力!M9)</f>
        <v/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 t="str">
        <f>IF(入力!M11="","",入力!M11)</f>
        <v/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306"/>
    </row>
    <row r="22" spans="3:58" ht="12" customHeight="1">
      <c r="C22" s="390" t="s">
        <v>71</v>
      </c>
      <c r="D22" s="391"/>
      <c r="E22" s="391"/>
      <c r="F22" s="391"/>
      <c r="G22" s="392"/>
      <c r="H22" s="393" t="str">
        <f>IF(入力!C7="","",入力!C7&amp;"　"&amp;入力!E7)</f>
        <v>ｵｶｻﾞﾜ　ｶｽﾞｵ</v>
      </c>
      <c r="I22" s="298"/>
      <c r="J22" s="298"/>
      <c r="K22" s="298"/>
      <c r="L22" s="298"/>
      <c r="M22" s="298"/>
      <c r="N22" s="298"/>
      <c r="O22" s="298"/>
      <c r="P22" s="298"/>
      <c r="Q22" s="299"/>
      <c r="R22" s="307" t="s">
        <v>45</v>
      </c>
      <c r="S22" s="298"/>
      <c r="T22" s="300" t="str">
        <f>IF(入力!AT7="","",入力!AT7)</f>
        <v/>
      </c>
      <c r="U22" s="301"/>
      <c r="V22" s="302"/>
      <c r="W22" s="307" t="s">
        <v>46</v>
      </c>
      <c r="X22" s="307"/>
      <c r="Y22" s="307"/>
      <c r="Z22" s="14" t="s">
        <v>72</v>
      </c>
      <c r="AA22" s="15"/>
      <c r="AB22" s="298" t="str">
        <f>IF(入力!R7="","",入力!R7)</f>
        <v>２８７</v>
      </c>
      <c r="AC22" s="298"/>
      <c r="AD22" s="298"/>
      <c r="AE22" s="298"/>
      <c r="AF22" s="16" t="s">
        <v>73</v>
      </c>
      <c r="AG22" s="298" t="str">
        <f>IF(入力!W7="","",入力!W7)</f>
        <v>００３１</v>
      </c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9"/>
      <c r="AU22" s="307" t="s">
        <v>47</v>
      </c>
      <c r="AV22" s="298"/>
      <c r="AW22" s="298"/>
      <c r="AX22" s="17" t="s">
        <v>74</v>
      </c>
      <c r="AY22" s="298" t="str">
        <f>IF(入力!AL7="","",入力!AL7)</f>
        <v>０４７８</v>
      </c>
      <c r="AZ22" s="298"/>
      <c r="BA22" s="298"/>
      <c r="BB22" s="298"/>
      <c r="BC22" s="298"/>
      <c r="BD22" s="298"/>
      <c r="BE22" s="298"/>
      <c r="BF22" s="18" t="s">
        <v>75</v>
      </c>
    </row>
    <row r="23" spans="3:58" ht="19.5" customHeight="1">
      <c r="C23" s="384" t="s">
        <v>48</v>
      </c>
      <c r="D23" s="308"/>
      <c r="E23" s="308"/>
      <c r="F23" s="308"/>
      <c r="G23" s="332"/>
      <c r="H23" s="359" t="str">
        <f>IF(入力!C8="","",入力!C8&amp;"　"&amp;入力!E8)</f>
        <v>岡澤　一男</v>
      </c>
      <c r="I23" s="360"/>
      <c r="J23" s="360"/>
      <c r="K23" s="360"/>
      <c r="L23" s="360"/>
      <c r="M23" s="360"/>
      <c r="N23" s="360"/>
      <c r="O23" s="360"/>
      <c r="P23" s="360"/>
      <c r="Q23" s="361"/>
      <c r="R23" s="308"/>
      <c r="S23" s="308"/>
      <c r="T23" s="303"/>
      <c r="U23" s="304"/>
      <c r="V23" s="305"/>
      <c r="W23" s="314"/>
      <c r="X23" s="314"/>
      <c r="Y23" s="314"/>
      <c r="Z23" s="311" t="str">
        <f>IF(入力!P8="","",入力!P8)</f>
        <v>香取市新部１９６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3"/>
      <c r="AU23" s="308"/>
      <c r="AV23" s="308"/>
      <c r="AW23" s="308"/>
      <c r="AX23" s="309" t="str">
        <f>IF(入力!AK8="","",入力!AK8)</f>
        <v>５７</v>
      </c>
      <c r="AY23" s="308"/>
      <c r="AZ23" s="308"/>
      <c r="BA23" s="308"/>
      <c r="BB23" s="19" t="s">
        <v>76</v>
      </c>
      <c r="BC23" s="308" t="str">
        <f>IF(入力!AP8="","",入力!AP8)</f>
        <v>３５８４</v>
      </c>
      <c r="BD23" s="308"/>
      <c r="BE23" s="308"/>
      <c r="BF23" s="310"/>
    </row>
    <row r="24" spans="3:58" ht="12" customHeight="1">
      <c r="C24" s="390" t="s">
        <v>77</v>
      </c>
      <c r="D24" s="391"/>
      <c r="E24" s="391"/>
      <c r="F24" s="391"/>
      <c r="G24" s="392"/>
      <c r="H24" s="393" t="str">
        <f>IF(入力!C9="","",入力!C9&amp;"　"&amp;入力!E9)</f>
        <v>ｱｻﾉ　ｶｽﾞｵ</v>
      </c>
      <c r="I24" s="298"/>
      <c r="J24" s="298"/>
      <c r="K24" s="298"/>
      <c r="L24" s="298"/>
      <c r="M24" s="298"/>
      <c r="N24" s="298"/>
      <c r="O24" s="298"/>
      <c r="P24" s="298"/>
      <c r="Q24" s="299"/>
      <c r="R24" s="307" t="s">
        <v>45</v>
      </c>
      <c r="S24" s="298"/>
      <c r="T24" s="300" t="str">
        <f>IF(入力!AT9="","",入力!AT9)</f>
        <v/>
      </c>
      <c r="U24" s="301"/>
      <c r="V24" s="302"/>
      <c r="W24" s="307" t="s">
        <v>46</v>
      </c>
      <c r="X24" s="307"/>
      <c r="Y24" s="307"/>
      <c r="Z24" s="14" t="s">
        <v>72</v>
      </c>
      <c r="AA24" s="15"/>
      <c r="AB24" s="298" t="str">
        <f>IF(入力!R9="","",入力!R9)</f>
        <v>２８９</v>
      </c>
      <c r="AC24" s="298"/>
      <c r="AD24" s="298"/>
      <c r="AE24" s="298"/>
      <c r="AF24" s="16" t="s">
        <v>73</v>
      </c>
      <c r="AG24" s="298" t="str">
        <f>IF(入力!W9="","",入力!W9)</f>
        <v>０３１３</v>
      </c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9"/>
      <c r="AU24" s="307" t="s">
        <v>47</v>
      </c>
      <c r="AV24" s="298"/>
      <c r="AW24" s="298"/>
      <c r="AX24" s="17" t="s">
        <v>74</v>
      </c>
      <c r="AY24" s="298" t="str">
        <f>IF(入力!AL9="","",入力!AL9)</f>
        <v>０４７８</v>
      </c>
      <c r="AZ24" s="298"/>
      <c r="BA24" s="298"/>
      <c r="BB24" s="298"/>
      <c r="BC24" s="298"/>
      <c r="BD24" s="298"/>
      <c r="BE24" s="298"/>
      <c r="BF24" s="18" t="s">
        <v>75</v>
      </c>
    </row>
    <row r="25" spans="3:58" ht="19.5" customHeight="1">
      <c r="C25" s="384" t="s">
        <v>78</v>
      </c>
      <c r="D25" s="308"/>
      <c r="E25" s="308"/>
      <c r="F25" s="308"/>
      <c r="G25" s="332"/>
      <c r="H25" s="359" t="str">
        <f>IF(入力!C10="","",入力!C10&amp;"　"&amp;入力!E10)</f>
        <v>浅野　和男</v>
      </c>
      <c r="I25" s="360"/>
      <c r="J25" s="360"/>
      <c r="K25" s="360"/>
      <c r="L25" s="360"/>
      <c r="M25" s="360"/>
      <c r="N25" s="360"/>
      <c r="O25" s="360"/>
      <c r="P25" s="360"/>
      <c r="Q25" s="361"/>
      <c r="R25" s="308"/>
      <c r="S25" s="308"/>
      <c r="T25" s="303"/>
      <c r="U25" s="304"/>
      <c r="V25" s="305"/>
      <c r="W25" s="314"/>
      <c r="X25" s="314"/>
      <c r="Y25" s="314"/>
      <c r="Z25" s="311" t="str">
        <f>IF(入力!P10="","",入力!P10)</f>
        <v>香取市小見川4866-361-21-1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3"/>
      <c r="AU25" s="308"/>
      <c r="AV25" s="308"/>
      <c r="AW25" s="308"/>
      <c r="AX25" s="309" t="str">
        <f>IF(入力!AK10="","",入力!AK10)</f>
        <v>８３</v>
      </c>
      <c r="AY25" s="308"/>
      <c r="AZ25" s="308"/>
      <c r="BA25" s="308"/>
      <c r="BB25" s="19" t="s">
        <v>76</v>
      </c>
      <c r="BC25" s="308" t="str">
        <f>IF(入力!AP10="","",入力!AP10)</f>
        <v>３１０６</v>
      </c>
      <c r="BD25" s="308"/>
      <c r="BE25" s="308"/>
      <c r="BF25" s="310"/>
    </row>
    <row r="26" spans="3:58" ht="12" customHeight="1">
      <c r="C26" s="390" t="s">
        <v>71</v>
      </c>
      <c r="D26" s="391"/>
      <c r="E26" s="391"/>
      <c r="F26" s="391"/>
      <c r="G26" s="392"/>
      <c r="H26" s="393" t="str">
        <f>IF(入力!C11="","",入力!C11&amp;"　"&amp;入力!E11)</f>
        <v>ﾊﾔｼ　ｱﾔｺ</v>
      </c>
      <c r="I26" s="298"/>
      <c r="J26" s="298"/>
      <c r="K26" s="298"/>
      <c r="L26" s="298"/>
      <c r="M26" s="298"/>
      <c r="N26" s="298"/>
      <c r="O26" s="298"/>
      <c r="P26" s="298"/>
      <c r="Q26" s="299"/>
      <c r="R26" s="307" t="s">
        <v>45</v>
      </c>
      <c r="S26" s="298"/>
      <c r="T26" s="300" t="str">
        <f>IF(入力!AT11="","",入力!AT11)</f>
        <v/>
      </c>
      <c r="U26" s="301"/>
      <c r="V26" s="302"/>
      <c r="W26" s="307" t="s">
        <v>46</v>
      </c>
      <c r="X26" s="307"/>
      <c r="Y26" s="307"/>
      <c r="Z26" s="14" t="s">
        <v>72</v>
      </c>
      <c r="AA26" s="15"/>
      <c r="AB26" s="298" t="str">
        <f>IF(入力!R11="","",入力!R11)</f>
        <v>２８７</v>
      </c>
      <c r="AC26" s="298"/>
      <c r="AD26" s="298"/>
      <c r="AE26" s="298"/>
      <c r="AF26" s="16" t="s">
        <v>73</v>
      </c>
      <c r="AG26" s="298" t="str">
        <f>IF(入力!W11="","",入力!W11)</f>
        <v>００３６</v>
      </c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9"/>
      <c r="AU26" s="307" t="s">
        <v>47</v>
      </c>
      <c r="AV26" s="298"/>
      <c r="AW26" s="298"/>
      <c r="AX26" s="17" t="s">
        <v>74</v>
      </c>
      <c r="AY26" s="298" t="str">
        <f>IF(入力!AL11="","",入力!AL11)</f>
        <v>０８０</v>
      </c>
      <c r="AZ26" s="298"/>
      <c r="BA26" s="298"/>
      <c r="BB26" s="298"/>
      <c r="BC26" s="298"/>
      <c r="BD26" s="298"/>
      <c r="BE26" s="298"/>
      <c r="BF26" s="18" t="s">
        <v>75</v>
      </c>
    </row>
    <row r="27" spans="3:58" ht="19.5" customHeight="1">
      <c r="C27" s="384" t="s">
        <v>79</v>
      </c>
      <c r="D27" s="308"/>
      <c r="E27" s="308"/>
      <c r="F27" s="308"/>
      <c r="G27" s="332"/>
      <c r="H27" s="359" t="str">
        <f>IF(入力!C12="","",入力!C12&amp;"　"&amp;入力!E12)</f>
        <v>林　綾子</v>
      </c>
      <c r="I27" s="360"/>
      <c r="J27" s="360"/>
      <c r="K27" s="360"/>
      <c r="L27" s="360"/>
      <c r="M27" s="360"/>
      <c r="N27" s="360"/>
      <c r="O27" s="360"/>
      <c r="P27" s="360"/>
      <c r="Q27" s="361"/>
      <c r="R27" s="308"/>
      <c r="S27" s="308"/>
      <c r="T27" s="303"/>
      <c r="U27" s="304"/>
      <c r="V27" s="305"/>
      <c r="W27" s="314"/>
      <c r="X27" s="314"/>
      <c r="Y27" s="314"/>
      <c r="Z27" s="311" t="str">
        <f>IF(入力!P12="","",入力!P12)</f>
        <v>香取市観音585-13</v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3"/>
      <c r="AU27" s="308"/>
      <c r="AV27" s="308"/>
      <c r="AW27" s="308"/>
      <c r="AX27" s="309" t="str">
        <f>IF(入力!AK12="","",入力!AK12)</f>
        <v>３３８５</v>
      </c>
      <c r="AY27" s="308"/>
      <c r="AZ27" s="308"/>
      <c r="BA27" s="308"/>
      <c r="BB27" s="19" t="s">
        <v>76</v>
      </c>
      <c r="BC27" s="308" t="str">
        <f>IF(入力!AP12="","",入力!AP12)</f>
        <v>０９６１</v>
      </c>
      <c r="BD27" s="308"/>
      <c r="BE27" s="308"/>
      <c r="BF27" s="310"/>
    </row>
    <row r="28" spans="3:58" ht="12" customHeight="1">
      <c r="C28" s="390" t="s">
        <v>71</v>
      </c>
      <c r="D28" s="391"/>
      <c r="E28" s="391"/>
      <c r="F28" s="391"/>
      <c r="G28" s="392"/>
      <c r="H28" s="393" t="str">
        <f>IF(入力!C15="","",入力!C15&amp;"　"&amp;入力!E15)</f>
        <v>ｶﾜｶﾐ　ｺｳｲﾁ</v>
      </c>
      <c r="I28" s="298"/>
      <c r="J28" s="298"/>
      <c r="K28" s="298"/>
      <c r="L28" s="298"/>
      <c r="M28" s="298"/>
      <c r="N28" s="298"/>
      <c r="O28" s="298"/>
      <c r="P28" s="298"/>
      <c r="Q28" s="299"/>
      <c r="R28" s="307" t="s">
        <v>45</v>
      </c>
      <c r="S28" s="298"/>
      <c r="T28" s="300" t="str">
        <f>IF(入力!AT15="","",入力!AT15)</f>
        <v/>
      </c>
      <c r="U28" s="301"/>
      <c r="V28" s="302"/>
      <c r="W28" s="307" t="s">
        <v>46</v>
      </c>
      <c r="X28" s="307"/>
      <c r="Y28" s="307"/>
      <c r="Z28" s="14" t="s">
        <v>72</v>
      </c>
      <c r="AA28" s="15"/>
      <c r="AB28" s="298" t="str">
        <f>IF(入力!R15="","",入力!R15)</f>
        <v>２８９</v>
      </c>
      <c r="AC28" s="298"/>
      <c r="AD28" s="298"/>
      <c r="AE28" s="298"/>
      <c r="AF28" s="16" t="s">
        <v>73</v>
      </c>
      <c r="AG28" s="298" t="str">
        <f>IF(入力!W15="","",入力!W15)</f>
        <v>０６０１</v>
      </c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9"/>
      <c r="AU28" s="307" t="s">
        <v>47</v>
      </c>
      <c r="AV28" s="298"/>
      <c r="AW28" s="298"/>
      <c r="AX28" s="17" t="s">
        <v>74</v>
      </c>
      <c r="AY28" s="298" t="str">
        <f>IF(入力!AL15="","",入力!AL15)</f>
        <v>０４７８</v>
      </c>
      <c r="AZ28" s="298"/>
      <c r="BA28" s="298"/>
      <c r="BB28" s="298"/>
      <c r="BC28" s="298"/>
      <c r="BD28" s="298"/>
      <c r="BE28" s="298"/>
      <c r="BF28" s="18" t="s">
        <v>75</v>
      </c>
    </row>
    <row r="29" spans="3:58" ht="19.5" customHeight="1" thickBot="1">
      <c r="C29" s="387" t="s">
        <v>49</v>
      </c>
      <c r="D29" s="388"/>
      <c r="E29" s="388"/>
      <c r="F29" s="388"/>
      <c r="G29" s="389"/>
      <c r="H29" s="398" t="str">
        <f>IF(入力!C16="","",入力!C16&amp;"　"&amp;入力!E16)</f>
        <v>川上　幸壱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8"/>
      <c r="S29" s="388"/>
      <c r="T29" s="395"/>
      <c r="U29" s="396"/>
      <c r="V29" s="397"/>
      <c r="W29" s="394"/>
      <c r="X29" s="394"/>
      <c r="Y29" s="394"/>
      <c r="Z29" s="411" t="str">
        <f>IF(入力!P16="","",入力!P16)</f>
        <v>香取郡東庄町笹川い１９７２－８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8"/>
      <c r="AV29" s="388"/>
      <c r="AW29" s="388"/>
      <c r="AX29" s="414" t="str">
        <f>IF(入力!AK16="","",入力!AK16)</f>
        <v>７９</v>
      </c>
      <c r="AY29" s="388"/>
      <c r="AZ29" s="388"/>
      <c r="BA29" s="388"/>
      <c r="BB29" s="72" t="s">
        <v>76</v>
      </c>
      <c r="BC29" s="388" t="str">
        <f>IF(入力!AP16="","",入力!AP16)</f>
        <v>９１８８</v>
      </c>
      <c r="BD29" s="388"/>
      <c r="BE29" s="388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ｱｼｶﾜ　ﾙｲ
芦川　瑠惟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香取市立佐原小学校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513167082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152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ｲｲｼﾞﾏ　ﾀｲｶﾞ
飯島　大河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6</v>
      </c>
      <c r="R36" s="404"/>
      <c r="S36" s="405"/>
      <c r="T36" s="422" t="str">
        <f>IF(入力!I27="","",入力!I27)</f>
        <v>成田市立下総小学校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514031765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143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ｼﾐｽﾞ　ﾕｳﾄ
清水　悠斗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6</v>
      </c>
      <c r="R38" s="404"/>
      <c r="S38" s="405"/>
      <c r="T38" s="422" t="str">
        <f>IF(入力!I29="","",入力!I29)</f>
        <v>香取市立府馬小学校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514796934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171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ﾊﾔｼ　ﾘｭｳﾉｽｹ
林　龍之介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6</v>
      </c>
      <c r="R40" s="404"/>
      <c r="S40" s="405"/>
      <c r="T40" s="422" t="str">
        <f>IF(入力!I31="","",入力!I31)</f>
        <v>香取市立竟成小学校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514390356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146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ﾅﾐｶﾜ　ﾘｸ
浪川　陸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6</v>
      </c>
      <c r="R42" s="404"/>
      <c r="S42" s="405"/>
      <c r="T42" s="422" t="str">
        <f>IF(入力!I33="","",入力!I33)</f>
        <v>香取市立府馬小学校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515678130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160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ｼﾗｲ　ｿｳﾏ
白井　奏磨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6</v>
      </c>
      <c r="R44" s="404"/>
      <c r="S44" s="405"/>
      <c r="T44" s="422" t="str">
        <f>IF(入力!I35="","",入力!I35)</f>
        <v>神栖市立大野原西小学校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515828273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147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ｲｲｼﾞﾏ　ｿｳﾀ
飯島　颯太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3</v>
      </c>
      <c r="R46" s="404"/>
      <c r="S46" s="405"/>
      <c r="T46" s="422" t="str">
        <f>IF(入力!I37="","",入力!I37)</f>
        <v>成田市立下総小学校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514390369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127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ｱｼｶﾜ　ｱｵｲ
芦川　碧惟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5</v>
      </c>
      <c r="R48" s="404"/>
      <c r="S48" s="405"/>
      <c r="T48" s="422" t="str">
        <f>IF(入力!I39="","",入力!I39)</f>
        <v>香取市立佐原小学校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514331756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154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ｱｼｶﾜ　ﾀﾞｲﾘ
芦川　大莉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4</v>
      </c>
      <c r="R50" s="404"/>
      <c r="S50" s="405"/>
      <c r="T50" s="422" t="str">
        <f>IF(入力!I41="","",入力!I41)</f>
        <v>香取市立佐原小学校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514590479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127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ｱｵｷ　ﾊﾙ
青木　陽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3</v>
      </c>
      <c r="R52" s="404"/>
      <c r="S52" s="405"/>
      <c r="T52" s="422" t="str">
        <f>IF(入力!I43="","",入力!I43)</f>
        <v>香取市立佐原小学校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514590508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140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/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 t="str">
        <f>IF(入力!G45="","",入力!G45)</f>
        <v/>
      </c>
      <c r="R54" s="404"/>
      <c r="S54" s="405"/>
      <c r="T54" s="422" t="str">
        <f>IF(入力!I45="","",入力!I45)</f>
        <v/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 t="str">
        <f>IF(入力!M45="","",入力!M45)</f>
        <v/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 t="str">
        <f>IF(入力!P45="","",入力!P45)</f>
        <v/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浪川　陸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香取市立府馬小学校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515678130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白井　奏磨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神栖市立大野原西小学校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515828273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芦川　大莉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514590479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青木　陽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514590508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浪川　陸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香取市立府馬小学校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515678130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白井　奏磨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神栖市立大野原西小学校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515828273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芦川　大莉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514590479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青木　陽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514590508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6</v>
      </c>
      <c r="J5" s="457" t="str">
        <f>IF(入力!A55="","",入力!A55)</f>
        <v>『どんな時も自分達のバレーをする！』を目標に、一つ一つのプレーを大事にして全力で戦います。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香取市小見川4866-361-21-1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林</v>
      </c>
      <c r="D20" s="33" t="str">
        <f>IF(入力!E12="","",入力!E12)</f>
        <v>綾子</v>
      </c>
      <c r="E20" s="33" t="str">
        <f>IF(入力!C11="","",入力!C11)</f>
        <v>ﾊﾔｼ</v>
      </c>
      <c r="F20" s="33" t="str">
        <f>IF(入力!E11="","",入力!E11)</f>
        <v>ｱﾔｺ</v>
      </c>
      <c r="G20" s="33">
        <f>IF(入力!G11="","",入力!G11)</f>
        <v>514639761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００３６</v>
      </c>
      <c r="T20" s="33" t="str">
        <f>IF(入力!P12="","",入力!P12)</f>
        <v>香取市観音585-13</v>
      </c>
      <c r="U20" s="33" t="str">
        <f>IF(入力!AL11="","",入力!AL11)</f>
        <v>０８０</v>
      </c>
      <c r="V20" s="33" t="str">
        <f>IF(入力!AK12="","",入力!AK12)</f>
        <v>３３８５</v>
      </c>
      <c r="W20" s="33" t="str">
        <f>IF(入力!AP12="","",入力!AP12)</f>
        <v>０９６１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芦川</v>
      </c>
      <c r="D23" s="33" t="str">
        <f>IF(入力!$E$14="","",入力!$E$14)</f>
        <v>亜沙美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芦川</v>
      </c>
      <c r="D24" s="74" t="str">
        <f>VLOOKUP($B$51,$A$53:$F$352,4)</f>
        <v>瑠惟</v>
      </c>
      <c r="E24" s="74" t="str">
        <f>VLOOKUP($B$51,$A$53:$F$352,5)</f>
        <v>ｱｼｶﾜ</v>
      </c>
      <c r="F24" s="74" t="str">
        <f>VLOOKUP($B$51,$A$53:$F$352,6)</f>
        <v>ﾙｲ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芦川</v>
      </c>
      <c r="D53" s="33" t="str">
        <f>IF(入力!E26="","",入力!E26)</f>
        <v>瑠惟</v>
      </c>
      <c r="E53" s="33" t="str">
        <f>IF(入力!C25="","",入力!C25)</f>
        <v>ｱｼｶﾜ</v>
      </c>
      <c r="F53" s="33" t="str">
        <f>IF(入力!E25="","",入力!E25)</f>
        <v>ﾙｲ</v>
      </c>
      <c r="G53" s="33">
        <f>IF(入力!M25="","",入力!M25)</f>
        <v>513167082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大河</v>
      </c>
      <c r="E54" s="33" t="str">
        <f>IF(入力!C27="","",入力!C27)</f>
        <v>ｲｲｼﾞﾏ</v>
      </c>
      <c r="F54" s="33" t="str">
        <f>IF(入力!E27="","",入力!E27)</f>
        <v>ﾀｲｶﾞ</v>
      </c>
      <c r="G54" s="33">
        <f>IF(入力!M27="","",入力!M27)</f>
        <v>514031765</v>
      </c>
      <c r="H54" s="33" t="str">
        <f>IF(入力!I27="","",入力!I27)</f>
        <v>成田市立下総小学校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清水</v>
      </c>
      <c r="D55" s="33" t="str">
        <f>IF(入力!E30="","",入力!E30)</f>
        <v>悠斗</v>
      </c>
      <c r="E55" s="33" t="str">
        <f>IF(入力!C29="","",入力!C29)</f>
        <v>ｼﾐｽﾞ</v>
      </c>
      <c r="F55" s="33" t="str">
        <f>IF(入力!E29="","",入力!E29)</f>
        <v>ﾕｳﾄ</v>
      </c>
      <c r="G55" s="33">
        <f>IF(入力!M29="","",入力!M29)</f>
        <v>514796934</v>
      </c>
      <c r="H55" s="33" t="str">
        <f>IF(入力!I29="","",入力!I29)</f>
        <v>香取市立府馬小学校</v>
      </c>
      <c r="I55" s="33">
        <f>IF(入力!G29="","",入力!G29)</f>
        <v>6</v>
      </c>
      <c r="J55" s="33">
        <f>IF(入力!P29="","",入力!P29)</f>
        <v>171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龍之介</v>
      </c>
      <c r="E56" s="33" t="str">
        <f>IF(入力!C31="","",入力!C31)</f>
        <v>ﾊﾔｼ</v>
      </c>
      <c r="F56" s="33" t="str">
        <f>IF(入力!E31="","",入力!E31)</f>
        <v>ﾘｭｳﾉｽｹ</v>
      </c>
      <c r="G56" s="33">
        <f>IF(入力!M31="","",入力!M31)</f>
        <v>514390356</v>
      </c>
      <c r="H56" s="33" t="str">
        <f>IF(入力!I31="","",入力!I31)</f>
        <v>香取市立竟成小学校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浪川</v>
      </c>
      <c r="D57" s="33" t="str">
        <f>IF(入力!E34="","",入力!E34)</f>
        <v>陸</v>
      </c>
      <c r="E57" s="33" t="str">
        <f>IF(入力!C33="","",入力!C33)</f>
        <v>ﾅﾐｶﾜ</v>
      </c>
      <c r="F57" s="33" t="str">
        <f>IF(入力!E33="","",入力!E33)</f>
        <v>ﾘｸ</v>
      </c>
      <c r="G57" s="33">
        <f>IF(入力!M33="","",入力!M33)</f>
        <v>515678130</v>
      </c>
      <c r="H57" s="33" t="str">
        <f>IF(入力!I33="","",入力!I33)</f>
        <v>香取市立府馬小学校</v>
      </c>
      <c r="I57" s="33">
        <f>IF(入力!G33="","",入力!G33)</f>
        <v>6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白井</v>
      </c>
      <c r="D58" s="33" t="str">
        <f>IF(入力!E36="","",入力!E36)</f>
        <v>奏磨</v>
      </c>
      <c r="E58" s="33" t="str">
        <f>IF(入力!C35="","",入力!C35)</f>
        <v>ｼﾗｲ</v>
      </c>
      <c r="F58" s="33" t="str">
        <f>IF(入力!E35="","",入力!E35)</f>
        <v>ｿｳﾏ</v>
      </c>
      <c r="G58" s="33">
        <f>IF(入力!M35="","",入力!M35)</f>
        <v>515828273</v>
      </c>
      <c r="H58" s="33" t="str">
        <f>IF(入力!I35="","",入力!I35)</f>
        <v>神栖市立大野原西小学校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颯太</v>
      </c>
      <c r="E59" s="33" t="str">
        <f>IF(入力!C37="","",入力!C37)</f>
        <v>ｲｲｼﾞﾏ</v>
      </c>
      <c r="F59" s="33" t="str">
        <f>IF(入力!E37="","",入力!E37)</f>
        <v>ｿｳﾀ</v>
      </c>
      <c r="G59" s="33">
        <f>IF(入力!M37="","",入力!M37)</f>
        <v>514390369</v>
      </c>
      <c r="H59" s="33" t="str">
        <f>IF(入力!I37="","",入力!I37)</f>
        <v>成田市立下総小学校</v>
      </c>
      <c r="I59" s="33">
        <f>IF(入力!G37="","",入力!G37)</f>
        <v>3</v>
      </c>
      <c r="J59" s="33">
        <f>IF(入力!P37="","",入力!P37)</f>
        <v>127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芦川</v>
      </c>
      <c r="D60" s="33" t="str">
        <f>IF(入力!E40="","",入力!E40)</f>
        <v>碧惟</v>
      </c>
      <c r="E60" s="33" t="str">
        <f>IF(入力!C39="","",入力!C39)</f>
        <v>ｱｼｶﾜ</v>
      </c>
      <c r="F60" s="33" t="str">
        <f>IF(入力!E39="","",入力!E39)</f>
        <v>ｱｵｲ</v>
      </c>
      <c r="G60" s="33">
        <f>IF(入力!M39="","",入力!M39)</f>
        <v>514331756</v>
      </c>
      <c r="H60" s="33" t="str">
        <f>IF(入力!I39="","",入力!I39)</f>
        <v>香取市立佐原小学校</v>
      </c>
      <c r="I60" s="33">
        <f>IF(入力!G39="","",入力!G39)</f>
        <v>5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芦川</v>
      </c>
      <c r="D61" s="33" t="str">
        <f>IF(入力!E42="","",入力!E42)</f>
        <v>大莉</v>
      </c>
      <c r="E61" s="33" t="str">
        <f>IF(入力!C41="","",入力!C41)</f>
        <v>ｱｼｶﾜ</v>
      </c>
      <c r="F61" s="33" t="str">
        <f>IF(入力!E41="","",入力!E41)</f>
        <v>ﾀﾞｲﾘ</v>
      </c>
      <c r="G61" s="33">
        <f>IF(入力!M41="","",入力!M41)</f>
        <v>514590479</v>
      </c>
      <c r="H61" s="33" t="str">
        <f>IF(入力!I41="","",入力!I41)</f>
        <v>香取市立佐原小学校</v>
      </c>
      <c r="I61" s="33">
        <f>IF(入力!G41="","",入力!G41)</f>
        <v>4</v>
      </c>
      <c r="J61" s="33">
        <f>IF(入力!P41="","",入力!P41)</f>
        <v>127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青木</v>
      </c>
      <c r="D62" s="33" t="str">
        <f>IF(入力!E44="","",入力!E44)</f>
        <v>陽</v>
      </c>
      <c r="E62" s="33" t="str">
        <f>IF(入力!C43="","",入力!C43)</f>
        <v>ｱｵｷ</v>
      </c>
      <c r="F62" s="33" t="str">
        <f>IF(入力!E43="","",入力!E43)</f>
        <v>ﾊﾙ</v>
      </c>
      <c r="G62" s="33">
        <f>IF(入力!M43="","",入力!M43)</f>
        <v>514590508</v>
      </c>
      <c r="H62" s="33" t="str">
        <f>IF(入力!I43="","",入力!I43)</f>
        <v>香取市立佐原小学校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2017-09-22T16:08:15Z</dcterms:modified>
</cp:coreProperties>
</file>