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4220" yWindow="-15" windowWidth="14610" windowHeight="126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<sst xmlns="http://schemas.openxmlformats.org/spreadsheetml/2006/main" count="431" uniqueCount="294">
  <si>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</si>
  <si>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</si>
  <si>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</si>
  <si>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</si>
  <si>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</si>
  <si>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</si>
  <si>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</si>
  <si>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</si>
  <si>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</si>
  <si>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</si>
  <si>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</si>
  <si>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</si>
  <si>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</si>
  <si>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</si>
  <si>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</si>
  <si>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</si>
  <si>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</si>
  <si>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</si>
  <si>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</si>
  <si>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</si>
  <si>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</si>
  <si>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</si>
  <si>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</si>
  <si>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</si>
  <si>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</si>
  <si>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</si>
  <si>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</si>
  <si>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</si>
  <si>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</si>
  <si>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</si>
  <si>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</si>
  <si>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</si>
  <si>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</si>
  <si>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</si>
  <si>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</si>
  <si>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</si>
  <si>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</si>
  <si>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</si>
  <si>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</si>
  <si>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</si>
  <si>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</si>
  <si>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</si>
  <si>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</si>
  <si>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</si>
  <si>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</si>
  <si>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</si>
  <si>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</si>
  <si>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</si>
  <si>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</si>
  <si>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</si>
  <si>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</si>
  <si>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</si>
  <si>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</si>
  <si>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</si>
  <si>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</si>
  <si>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</si>
  <si>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</si>
  <si>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</si>
  <si>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</si>
  <si>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</si>
  <si>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</si>
  <si>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</si>
  <si>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</si>
  <si>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</si>
  <si>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</si>
  <si>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</si>
  <si>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</si>
  <si>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</si>
  <si>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</si>
  <si>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</si>
  <si>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</si>
  <si>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</si>
  <si>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</si>
  <si>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</si>
  <si>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</si>
  <si>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</si>
  <si>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</si>
  <si>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</si>
  <si>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</si>
  <si>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</si>
  <si>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</si>
  <si>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</si>
  <si>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</si>
  <si>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</si>
  <si>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</si>
  <si>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</si>
  <si>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</si>
  <si>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</si>
  <si>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</si>
  <si>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</si>
  <si>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</si>
  <si>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</si>
  <si>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</si>
  <si>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</si>
  <si>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</si>
  <si>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</si>
  <si>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</si>
  <si>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</si>
  <si>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</si>
  <si>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</si>
  <si>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</si>
  <si>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</si>
  <si>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</si>
  <si>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</si>
  <si>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</si>
  <si>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</si>
  <si>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</si>
  <si>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</si>
  <si>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</si>
  <si>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</si>
  <si>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</si>
  <si>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</si>
  <si>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</si>
  <si>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</si>
  <si>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</si>
  <si>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</si>
  <si>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</si>
  <si>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</si>
  <si>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</si>
  <si>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</si>
  <si>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</si>
  <si>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</si>
  <si>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</si>
  <si>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</si>
  <si>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</si>
  <si>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</si>
  <si>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</si>
  <si>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</si>
  <si>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</si>
  <si>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</si>
  <si>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</si>
  <si>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</si>
  <si>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</si>
  <si>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</si>
  <si>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</si>
  <si>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</si>
  <si>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</si>
  <si>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</si>
  <si>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</si>
  <si>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</si>
  <si>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</si>
  <si>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</si>
  <si>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</si>
  <si>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</si>
  <si>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</si>
  <si>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</si>
  <si>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</si>
  <si>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</si>
  <si>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</si>
  <si>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</si>
  <si>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</si>
  <si>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</si>
  <si>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</si>
  <si>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</si>
  <si>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</si>
  <si>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</si>
  <si>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</si>
  <si>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</si>
  <si>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</si>
  <si>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</si>
  <si>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</si>
  <si>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</si>
  <si>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</si>
  <si>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</si>
  <si>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</si>
  <si>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</si>
  <si>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</si>
  <si>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</si>
  <si>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</si>
  <si>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</si>
  <si>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</si>
  <si>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</si>
  <si>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</si>
  <si>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</si>
  <si>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</si>
  <si>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</si>
  <si>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</si>
  <si>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</si>
  <si>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</si>
  <si>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</si>
  <si>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</si>
  <si>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</si>
  <si>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</si>
  <si>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</si>
  <si>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</si>
  <si>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</si>
  <si>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</si>
  <si>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</si>
  <si>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</si>
  <si>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</si>
  <si>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</si>
  <si>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</si>
  <si>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</si>
  <si>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</si>
  <si>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</si>
  <si>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</si>
  <si>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</si>
  <si>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</si>
  <si>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</si>
  <si>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</si>
  <si>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</si>
  <si>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</si>
  <si>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</si>
  <si>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ｱｻﾉ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</si>
  <si>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</si>
  <si>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</si>
  <si>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ｱｼｶﾜ</t>
    <phoneticPr fontId="2"/>
  </si>
  <si>
    <t>ｱｻﾐ</t>
    <phoneticPr fontId="2"/>
  </si>
  <si>
    <t>芦川</t>
    <rPh sb="0" eb="2">
      <t>アシカワ</t>
    </rPh>
    <phoneticPr fontId="2"/>
  </si>
  <si>
    <t>亜沙美</t>
    <rPh sb="0" eb="1">
      <t>ア</t>
    </rPh>
    <rPh sb="1" eb="2">
      <t>サ</t>
    </rPh>
    <rPh sb="2" eb="3">
      <t>ミ</t>
    </rPh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</si>
  <si>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</si>
  <si>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</si>
  <si>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</si>
  <si>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</si>
  <si>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</si>
  <si>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</si>
  <si>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</si>
  <si>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</si>
  <si>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</si>
  <si>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</si>
  <si>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</si>
  <si>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</si>
  <si>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</si>
  <si>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</si>
  <si>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２８９</t>
    <phoneticPr fontId="2"/>
  </si>
  <si>
    <t>０３１３</t>
    <phoneticPr fontId="2"/>
  </si>
  <si>
    <t>香取市小見川4866-361-21-1</t>
    <rPh sb="0" eb="3">
      <t>カトリシ</t>
    </rPh>
    <rPh sb="3" eb="6">
      <t>オミガワ</t>
    </rPh>
    <phoneticPr fontId="2"/>
  </si>
  <si>
    <t>８３</t>
    <phoneticPr fontId="2"/>
  </si>
  <si>
    <t>３１０６</t>
    <phoneticPr fontId="2"/>
  </si>
  <si>
    <t>００３６</t>
    <phoneticPr fontId="2"/>
  </si>
  <si>
    <t>０８０</t>
    <phoneticPr fontId="2"/>
  </si>
  <si>
    <t>香取市観音585-13</t>
    <rPh sb="0" eb="3">
      <t>カトリシ</t>
    </rPh>
    <rPh sb="3" eb="5">
      <t>カンノン</t>
    </rPh>
    <phoneticPr fontId="2"/>
  </si>
  <si>
    <t>３３８５</t>
    <phoneticPr fontId="2"/>
  </si>
  <si>
    <t>０９６１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</si>
  <si>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</si>
  <si>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</si>
  <si>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</si>
  <si>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ｱｵｲ</t>
    <phoneticPr fontId="2"/>
  </si>
  <si>
    <t>碧惟</t>
    <rPh sb="0" eb="1">
      <t>アオ</t>
    </rPh>
    <rPh sb="1" eb="2">
      <t>イ</t>
    </rPh>
    <phoneticPr fontId="2"/>
  </si>
  <si>
    <t>ﾀﾞｲﾘ</t>
    <phoneticPr fontId="2"/>
  </si>
  <si>
    <t>大莉</t>
    <rPh sb="0" eb="1">
      <t>ダイ</t>
    </rPh>
    <rPh sb="1" eb="2">
      <t>リ</t>
    </rPh>
    <phoneticPr fontId="2"/>
  </si>
  <si>
    <t>『どんな時も自分達のバレーをする！』を目標に、一つ一つのプレーを大事にして全力で戦います。</t>
    <rPh sb="4" eb="5">
      <t>トキ</t>
    </rPh>
    <rPh sb="6" eb="9">
      <t>ジブンタチ</t>
    </rPh>
    <rPh sb="19" eb="21">
      <t>モクヒョウ</t>
    </rPh>
    <rPh sb="23" eb="24">
      <t>ヒト</t>
    </rPh>
    <rPh sb="25" eb="26">
      <t>ヒト</t>
    </rPh>
    <rPh sb="32" eb="34">
      <t>ダイジ</t>
    </rPh>
    <rPh sb="37" eb="39">
      <t>ゼンリョク</t>
    </rPh>
    <rPh sb="40" eb="41">
      <t>タタカ</t>
    </rPh>
    <phoneticPr fontId="2"/>
  </si>
  <si>
    <t>ｱｼｶﾜ</t>
    <phoneticPr fontId="2"/>
  </si>
  <si>
    <t>ｱｵｷ</t>
    <phoneticPr fontId="2"/>
  </si>
  <si>
    <t>青木</t>
    <rPh sb="0" eb="2">
      <t>アオキ</t>
    </rPh>
    <phoneticPr fontId="2"/>
  </si>
  <si>
    <t>ﾊﾙ</t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</si>
  <si>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</si>
  <si>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</si>
  <si>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ﾎｼｺｼ</t>
    <phoneticPr fontId="2"/>
  </si>
  <si>
    <t>ﾐﾉﾙ</t>
    <phoneticPr fontId="2"/>
  </si>
  <si>
    <t>星越</t>
    <rPh sb="0" eb="1">
      <t>ホシ</t>
    </rPh>
    <rPh sb="1" eb="2">
      <t>コシ</t>
    </rPh>
    <phoneticPr fontId="2"/>
  </si>
  <si>
    <t>実</t>
    <rPh sb="0" eb="1">
      <t>ミノル</t>
    </rPh>
    <phoneticPr fontId="2"/>
  </si>
  <si>
    <t>ﾀｹｳﾁ</t>
    <phoneticPr fontId="2"/>
  </si>
  <si>
    <t>ｷﾖ</t>
    <phoneticPr fontId="2"/>
  </si>
  <si>
    <t>貴代</t>
    <rPh sb="0" eb="1">
      <t>キ</t>
    </rPh>
    <rPh sb="1" eb="2">
      <t>ヨ</t>
    </rPh>
    <phoneticPr fontId="2"/>
  </si>
  <si>
    <t>竹内</t>
    <rPh sb="0" eb="2">
      <t>タケウチ</t>
    </rPh>
    <phoneticPr fontId="2"/>
  </si>
  <si>
    <t>香取市津宮１５３０－１</t>
    <rPh sb="0" eb="3">
      <t>カトリシ</t>
    </rPh>
    <rPh sb="3" eb="5">
      <t>ツノミヤ</t>
    </rPh>
    <phoneticPr fontId="2"/>
  </si>
  <si>
    <t>０９０</t>
    <phoneticPr fontId="2"/>
  </si>
  <si>
    <t>４３６１</t>
    <phoneticPr fontId="2"/>
  </si>
  <si>
    <t>８０６１</t>
    <phoneticPr fontId="2"/>
  </si>
  <si>
    <t>ｼﾒ</t>
    <phoneticPr fontId="2"/>
  </si>
  <si>
    <t>七五三</t>
    <rPh sb="0" eb="3">
      <t>シチゴサン</t>
    </rPh>
    <phoneticPr fontId="2"/>
  </si>
  <si>
    <t>ﾌｳｶﾞ</t>
    <phoneticPr fontId="2"/>
  </si>
  <si>
    <t>風河</t>
    <rPh sb="0" eb="1">
      <t>フウ</t>
    </rPh>
    <rPh sb="1" eb="2">
      <t>ガ</t>
    </rPh>
    <phoneticPr fontId="2"/>
  </si>
  <si>
    <t>ﾘｮｳﾏ</t>
    <phoneticPr fontId="2"/>
  </si>
  <si>
    <t>稜麻</t>
    <rPh sb="0" eb="1">
      <t>リョウ</t>
    </rPh>
    <rPh sb="1" eb="2">
      <t>マ</t>
    </rPh>
    <phoneticPr fontId="2"/>
  </si>
  <si>
    <t>ｻｶﾓﾄ</t>
    <phoneticPr fontId="2"/>
  </si>
  <si>
    <t>坂本</t>
    <rPh sb="0" eb="2">
      <t>サカモト</t>
    </rPh>
    <phoneticPr fontId="2"/>
  </si>
  <si>
    <t>ｹﾝﾀ</t>
    <phoneticPr fontId="2"/>
  </si>
  <si>
    <t>賢汰</t>
    <rPh sb="0" eb="1">
      <t>ケン</t>
    </rPh>
    <rPh sb="1" eb="2">
      <t>タ</t>
    </rPh>
    <phoneticPr fontId="2"/>
  </si>
  <si>
    <t>ﾏﾂﾓﾄ</t>
    <phoneticPr fontId="2"/>
  </si>
  <si>
    <t>松本</t>
    <rPh sb="0" eb="2">
      <t>マツモト</t>
    </rPh>
    <phoneticPr fontId="2"/>
  </si>
  <si>
    <t>ﾊﾙﾄ</t>
    <phoneticPr fontId="2"/>
  </si>
  <si>
    <t>遙斗</t>
    <rPh sb="0" eb="1">
      <t>ハル</t>
    </rPh>
    <rPh sb="1" eb="2">
      <t>ト</t>
    </rPh>
    <phoneticPr fontId="2"/>
  </si>
  <si>
    <t>ｲｲｼﾞﾏ</t>
    <phoneticPr fontId="2"/>
  </si>
  <si>
    <t>飯島</t>
    <rPh sb="0" eb="2">
      <t>イイジマ</t>
    </rPh>
    <phoneticPr fontId="2"/>
  </si>
  <si>
    <t>ｿｳﾀ</t>
    <phoneticPr fontId="2"/>
  </si>
  <si>
    <t>颯太</t>
    <rPh sb="0" eb="2">
      <t>ソウタ</t>
    </rPh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</si>
  <si>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</si>
  <si>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ｵｶﾞﾜ</t>
    <phoneticPr fontId="2"/>
  </si>
  <si>
    <t>小川</t>
    <rPh sb="0" eb="2">
      <t>オガワ</t>
    </rPh>
    <phoneticPr fontId="2"/>
  </si>
  <si>
    <t>ﾀｶｵｶ</t>
    <phoneticPr fontId="2"/>
  </si>
  <si>
    <t>高岡</t>
    <rPh sb="0" eb="2">
      <t>タカオカ</t>
    </rPh>
    <phoneticPr fontId="2"/>
  </si>
  <si>
    <t>ﾎｼｺｼ</t>
    <phoneticPr fontId="2"/>
  </si>
  <si>
    <t>星越</t>
    <rPh sb="0" eb="1">
      <t>ホシ</t>
    </rPh>
    <rPh sb="1" eb="2">
      <t>コシ</t>
    </rPh>
    <phoneticPr fontId="2"/>
  </si>
  <si>
    <t>陽士</t>
    <rPh sb="0" eb="1">
      <t>ヨウ</t>
    </rPh>
    <rPh sb="1" eb="2">
      <t>シ</t>
    </rPh>
    <phoneticPr fontId="2"/>
  </si>
  <si>
    <t>ﾉﾘﾌﾐ</t>
    <phoneticPr fontId="2"/>
  </si>
  <si>
    <t>典史</t>
    <rPh sb="0" eb="2">
      <t>ノリフミ</t>
    </rPh>
    <phoneticPr fontId="2"/>
  </si>
  <si>
    <t>ﾀﾞｲｷ</t>
    <phoneticPr fontId="2"/>
  </si>
  <si>
    <t>大輝</t>
    <rPh sb="0" eb="2">
      <t>ダイキ</t>
    </rPh>
    <phoneticPr fontId="2"/>
  </si>
  <si>
    <t>ｾﾝﾘ</t>
    <phoneticPr fontId="2"/>
  </si>
  <si>
    <t>千璃</t>
    <rPh sb="0" eb="1">
      <t>セン</t>
    </rPh>
    <rPh sb="1" eb="2">
      <t>リ</t>
    </rPh>
    <phoneticPr fontId="2"/>
  </si>
  <si>
    <t>香取市立小見川西小学校</t>
    <rPh sb="0" eb="4">
      <t>カトリシリツ</t>
    </rPh>
    <rPh sb="4" eb="7">
      <t>オミガワ</t>
    </rPh>
    <rPh sb="7" eb="8">
      <t>ニシ</t>
    </rPh>
    <rPh sb="8" eb="11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</si>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</sst>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Y28" sqref="Y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</row>
    <row r="2" spans="1:51" ht="14.45" customHeight="1">
      <c r="A2" s="139" t="s">
        <v>189</v>
      </c>
      <c r="B2" s="140"/>
      <c r="C2" s="141" t="s">
        <v>197</v>
      </c>
      <c r="D2" s="142"/>
      <c r="E2" s="142"/>
      <c r="F2" s="142"/>
      <c r="G2" s="142"/>
      <c r="H2" s="142"/>
      <c r="I2" s="143"/>
      <c r="J2" s="113" t="s">
        <v>187</v>
      </c>
      <c r="K2" s="259"/>
      <c r="L2" s="259"/>
      <c r="M2" s="259"/>
      <c r="N2" s="259"/>
      <c r="O2" s="260"/>
      <c r="P2" s="113" t="s">
        <v>165</v>
      </c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7" t="s">
        <v>169</v>
      </c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3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198</v>
      </c>
      <c r="D3" s="147"/>
      <c r="E3" s="147"/>
      <c r="F3" s="147"/>
      <c r="G3" s="147"/>
      <c r="H3" s="147"/>
      <c r="I3" s="148"/>
      <c r="J3" s="256" t="s">
        <v>158</v>
      </c>
      <c r="K3" s="257"/>
      <c r="L3" s="257"/>
      <c r="M3" s="257"/>
      <c r="N3" s="257"/>
      <c r="O3" s="258"/>
      <c r="P3" s="115" t="s">
        <v>211</v>
      </c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75" t="s">
        <v>180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9" t="s">
        <v>191</v>
      </c>
      <c r="B4" s="270"/>
      <c r="C4" s="262">
        <v>430814915</v>
      </c>
      <c r="D4" s="263"/>
      <c r="E4" s="263"/>
      <c r="F4" s="263"/>
      <c r="G4" s="263"/>
      <c r="H4" s="263"/>
      <c r="I4" s="264"/>
      <c r="J4" s="273" t="s">
        <v>185</v>
      </c>
      <c r="K4" s="274"/>
      <c r="L4" s="274"/>
      <c r="M4" s="274"/>
      <c r="N4" s="274"/>
      <c r="O4" s="275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1" t="s">
        <v>184</v>
      </c>
      <c r="B5" s="272"/>
      <c r="C5" s="265"/>
      <c r="D5" s="266"/>
      <c r="E5" s="266"/>
      <c r="F5" s="266"/>
      <c r="G5" s="266"/>
      <c r="H5" s="266"/>
      <c r="I5" s="267"/>
      <c r="J5" s="226">
        <v>14003</v>
      </c>
      <c r="K5" s="227"/>
      <c r="L5" s="227"/>
      <c r="M5" s="227"/>
      <c r="N5" s="227"/>
      <c r="O5" s="228"/>
      <c r="P5" s="191" t="s">
        <v>212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1" t="s">
        <v>213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65"/>
      <c r="C6" s="168" t="s">
        <v>175</v>
      </c>
      <c r="D6" s="169"/>
      <c r="E6" s="170" t="s">
        <v>176</v>
      </c>
      <c r="F6" s="171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6" t="s">
        <v>192</v>
      </c>
    </row>
    <row r="7" spans="1:51" ht="13.5" customHeight="1">
      <c r="A7" s="95"/>
      <c r="B7" s="165"/>
      <c r="C7" s="131" t="s">
        <v>199</v>
      </c>
      <c r="D7" s="132"/>
      <c r="E7" s="133" t="s">
        <v>200</v>
      </c>
      <c r="F7" s="134"/>
      <c r="G7" s="230">
        <v>507243617</v>
      </c>
      <c r="H7" s="230"/>
      <c r="I7" s="230"/>
      <c r="J7" s="261" t="s">
        <v>210</v>
      </c>
      <c r="K7" s="230"/>
      <c r="L7" s="230"/>
      <c r="M7" s="230"/>
      <c r="N7" s="230"/>
      <c r="O7" s="230"/>
      <c r="P7" s="198" t="s">
        <v>214</v>
      </c>
      <c r="Q7" s="199"/>
      <c r="R7" s="167" t="s">
        <v>215</v>
      </c>
      <c r="S7" s="167"/>
      <c r="T7" s="167"/>
      <c r="U7" s="167"/>
      <c r="V7" s="49" t="s">
        <v>216</v>
      </c>
      <c r="W7" s="157" t="s">
        <v>217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7" t="s">
        <v>218</v>
      </c>
      <c r="AL7" s="82" t="s">
        <v>219</v>
      </c>
      <c r="AM7" s="82"/>
      <c r="AN7" s="82"/>
      <c r="AO7" s="82"/>
      <c r="AP7" s="82"/>
      <c r="AQ7" s="82"/>
      <c r="AR7" s="82"/>
      <c r="AS7" s="58" t="s">
        <v>220</v>
      </c>
      <c r="AT7" s="76"/>
    </row>
    <row r="8" spans="1:51" ht="18" customHeight="1">
      <c r="A8" s="95"/>
      <c r="B8" s="165"/>
      <c r="C8" s="135" t="s">
        <v>201</v>
      </c>
      <c r="D8" s="136"/>
      <c r="E8" s="137" t="s">
        <v>202</v>
      </c>
      <c r="F8" s="138"/>
      <c r="G8" s="230"/>
      <c r="H8" s="230"/>
      <c r="I8" s="230"/>
      <c r="J8" s="230"/>
      <c r="K8" s="230"/>
      <c r="L8" s="230"/>
      <c r="M8" s="230"/>
      <c r="N8" s="230"/>
      <c r="O8" s="230"/>
      <c r="P8" s="159" t="s">
        <v>221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3" t="s">
        <v>222</v>
      </c>
      <c r="AL8" s="84"/>
      <c r="AM8" s="84"/>
      <c r="AN8" s="84"/>
      <c r="AO8" s="59" t="s">
        <v>216</v>
      </c>
      <c r="AP8" s="84" t="s">
        <v>223</v>
      </c>
      <c r="AQ8" s="84"/>
      <c r="AR8" s="84"/>
      <c r="AS8" s="85"/>
      <c r="AT8" s="76"/>
    </row>
    <row r="9" spans="1:51" ht="14.45" customHeight="1">
      <c r="A9" s="95" t="s">
        <v>150</v>
      </c>
      <c r="B9" s="165"/>
      <c r="C9" s="131" t="s">
        <v>203</v>
      </c>
      <c r="D9" s="132"/>
      <c r="E9" s="133" t="s">
        <v>200</v>
      </c>
      <c r="F9" s="134"/>
      <c r="G9" s="230">
        <v>513493802</v>
      </c>
      <c r="H9" s="230"/>
      <c r="I9" s="230"/>
      <c r="J9" s="230"/>
      <c r="K9" s="230"/>
      <c r="L9" s="230"/>
      <c r="M9" s="230"/>
      <c r="N9" s="230"/>
      <c r="O9" s="230"/>
      <c r="P9" s="198" t="s">
        <v>214</v>
      </c>
      <c r="Q9" s="199"/>
      <c r="R9" s="167" t="s">
        <v>224</v>
      </c>
      <c r="S9" s="167"/>
      <c r="T9" s="167"/>
      <c r="U9" s="167"/>
      <c r="V9" s="49" t="s">
        <v>216</v>
      </c>
      <c r="W9" s="157" t="s">
        <v>225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7" t="s">
        <v>218</v>
      </c>
      <c r="AL9" s="82" t="s">
        <v>219</v>
      </c>
      <c r="AM9" s="82"/>
      <c r="AN9" s="82"/>
      <c r="AO9" s="82"/>
      <c r="AP9" s="82"/>
      <c r="AQ9" s="82"/>
      <c r="AR9" s="82"/>
      <c r="AS9" s="58" t="s">
        <v>220</v>
      </c>
      <c r="AT9" s="77"/>
    </row>
    <row r="10" spans="1:51" ht="18" customHeight="1">
      <c r="A10" s="95"/>
      <c r="B10" s="165"/>
      <c r="C10" s="135" t="s">
        <v>204</v>
      </c>
      <c r="D10" s="136"/>
      <c r="E10" s="137" t="s">
        <v>205</v>
      </c>
      <c r="F10" s="138"/>
      <c r="G10" s="230"/>
      <c r="H10" s="230"/>
      <c r="I10" s="230"/>
      <c r="J10" s="230"/>
      <c r="K10" s="230"/>
      <c r="L10" s="230"/>
      <c r="M10" s="230"/>
      <c r="N10" s="230"/>
      <c r="O10" s="230"/>
      <c r="P10" s="159" t="s">
        <v>226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83" t="s">
        <v>227</v>
      </c>
      <c r="AL10" s="84"/>
      <c r="AM10" s="84"/>
      <c r="AN10" s="84"/>
      <c r="AO10" s="59" t="s">
        <v>216</v>
      </c>
      <c r="AP10" s="84" t="s">
        <v>228</v>
      </c>
      <c r="AQ10" s="84"/>
      <c r="AR10" s="84"/>
      <c r="AS10" s="85"/>
      <c r="AT10" s="77"/>
    </row>
    <row r="11" spans="1:51" ht="14.45" customHeight="1">
      <c r="A11" s="95" t="s">
        <v>151</v>
      </c>
      <c r="B11" s="165"/>
      <c r="C11" s="131" t="s">
        <v>248</v>
      </c>
      <c r="D11" s="132"/>
      <c r="E11" s="133" t="s">
        <v>249</v>
      </c>
      <c r="F11" s="134"/>
      <c r="G11" s="230">
        <v>516730995</v>
      </c>
      <c r="H11" s="230"/>
      <c r="I11" s="230"/>
      <c r="J11" s="230"/>
      <c r="K11" s="230"/>
      <c r="L11" s="230"/>
      <c r="M11" s="230"/>
      <c r="N11" s="230"/>
      <c r="O11" s="230"/>
      <c r="P11" s="198" t="s">
        <v>214</v>
      </c>
      <c r="Q11" s="199"/>
      <c r="R11" s="167" t="s">
        <v>215</v>
      </c>
      <c r="S11" s="167"/>
      <c r="T11" s="167"/>
      <c r="U11" s="167"/>
      <c r="V11" s="49" t="s">
        <v>216</v>
      </c>
      <c r="W11" s="157" t="s">
        <v>229</v>
      </c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7" t="s">
        <v>218</v>
      </c>
      <c r="AL11" s="82" t="s">
        <v>230</v>
      </c>
      <c r="AM11" s="82"/>
      <c r="AN11" s="82"/>
      <c r="AO11" s="82"/>
      <c r="AP11" s="82"/>
      <c r="AQ11" s="82"/>
      <c r="AR11" s="82"/>
      <c r="AS11" s="58" t="s">
        <v>220</v>
      </c>
      <c r="AT11" s="77"/>
    </row>
    <row r="12" spans="1:51" ht="18" customHeight="1">
      <c r="A12" s="95"/>
      <c r="B12" s="165"/>
      <c r="C12" s="135" t="s">
        <v>250</v>
      </c>
      <c r="D12" s="136"/>
      <c r="E12" s="137" t="s">
        <v>251</v>
      </c>
      <c r="F12" s="138"/>
      <c r="G12" s="230"/>
      <c r="H12" s="230"/>
      <c r="I12" s="230"/>
      <c r="J12" s="230"/>
      <c r="K12" s="230"/>
      <c r="L12" s="230"/>
      <c r="M12" s="230"/>
      <c r="N12" s="230"/>
      <c r="O12" s="230"/>
      <c r="P12" s="159" t="s">
        <v>231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1"/>
      <c r="AK12" s="83" t="s">
        <v>232</v>
      </c>
      <c r="AL12" s="84"/>
      <c r="AM12" s="84"/>
      <c r="AN12" s="84"/>
      <c r="AO12" s="59" t="s">
        <v>216</v>
      </c>
      <c r="AP12" s="84" t="s">
        <v>233</v>
      </c>
      <c r="AQ12" s="84"/>
      <c r="AR12" s="84"/>
      <c r="AS12" s="85"/>
      <c r="AT12" s="77"/>
    </row>
    <row r="13" spans="1:51" ht="15" customHeight="1">
      <c r="A13" s="95" t="s">
        <v>152</v>
      </c>
      <c r="B13" s="165"/>
      <c r="C13" s="131" t="s">
        <v>206</v>
      </c>
      <c r="D13" s="132"/>
      <c r="E13" s="133" t="s">
        <v>207</v>
      </c>
      <c r="F13" s="134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0"/>
      <c r="AL13" s="177"/>
      <c r="AM13" s="177"/>
      <c r="AN13" s="177"/>
      <c r="AO13" s="177"/>
      <c r="AP13" s="177"/>
      <c r="AQ13" s="177"/>
      <c r="AR13" s="177"/>
      <c r="AS13" s="61"/>
      <c r="AT13" s="78"/>
    </row>
    <row r="14" spans="1:51" ht="18" customHeight="1">
      <c r="A14" s="95"/>
      <c r="B14" s="165"/>
      <c r="C14" s="135" t="s">
        <v>208</v>
      </c>
      <c r="D14" s="136"/>
      <c r="E14" s="137" t="s">
        <v>209</v>
      </c>
      <c r="F14" s="138"/>
      <c r="G14" s="233"/>
      <c r="H14" s="233"/>
      <c r="I14" s="233"/>
      <c r="J14" s="233"/>
      <c r="K14" s="233"/>
      <c r="L14" s="233"/>
      <c r="M14" s="233"/>
      <c r="N14" s="233"/>
      <c r="O14" s="233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2"/>
      <c r="AP14" s="182"/>
      <c r="AQ14" s="182"/>
      <c r="AR14" s="182"/>
      <c r="AS14" s="183"/>
      <c r="AT14" s="78"/>
    </row>
    <row r="15" spans="1:51" ht="15" customHeight="1">
      <c r="A15" s="234" t="s">
        <v>166</v>
      </c>
      <c r="B15" s="165"/>
      <c r="C15" s="131" t="s">
        <v>252</v>
      </c>
      <c r="D15" s="132"/>
      <c r="E15" s="133" t="s">
        <v>253</v>
      </c>
      <c r="F15" s="134"/>
      <c r="G15" s="233"/>
      <c r="H15" s="233"/>
      <c r="I15" s="233"/>
      <c r="J15" s="233"/>
      <c r="K15" s="233"/>
      <c r="L15" s="233"/>
      <c r="M15" s="233"/>
      <c r="N15" s="233"/>
      <c r="O15" s="233"/>
      <c r="P15" s="198" t="s">
        <v>214</v>
      </c>
      <c r="Q15" s="199"/>
      <c r="R15" s="167"/>
      <c r="S15" s="167"/>
      <c r="T15" s="167"/>
      <c r="U15" s="167"/>
      <c r="V15" s="49" t="s">
        <v>216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7" t="s">
        <v>218</v>
      </c>
      <c r="AL15" s="82" t="s">
        <v>257</v>
      </c>
      <c r="AM15" s="82"/>
      <c r="AN15" s="82"/>
      <c r="AO15" s="82"/>
      <c r="AP15" s="82"/>
      <c r="AQ15" s="82"/>
      <c r="AR15" s="82"/>
      <c r="AS15" s="58" t="s">
        <v>220</v>
      </c>
      <c r="AT15" s="77"/>
    </row>
    <row r="16" spans="1:51" ht="18" customHeight="1">
      <c r="A16" s="95"/>
      <c r="B16" s="165"/>
      <c r="C16" s="135" t="s">
        <v>255</v>
      </c>
      <c r="D16" s="136"/>
      <c r="E16" s="137" t="s">
        <v>254</v>
      </c>
      <c r="F16" s="138"/>
      <c r="G16" s="233"/>
      <c r="H16" s="233"/>
      <c r="I16" s="233"/>
      <c r="J16" s="233"/>
      <c r="K16" s="233"/>
      <c r="L16" s="233"/>
      <c r="M16" s="233"/>
      <c r="N16" s="233"/>
      <c r="O16" s="233"/>
      <c r="P16" s="159" t="s">
        <v>256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1"/>
      <c r="AK16" s="83" t="s">
        <v>258</v>
      </c>
      <c r="AL16" s="84"/>
      <c r="AM16" s="84"/>
      <c r="AN16" s="84"/>
      <c r="AO16" s="59" t="s">
        <v>216</v>
      </c>
      <c r="AP16" s="84" t="s">
        <v>259</v>
      </c>
      <c r="AQ16" s="84"/>
      <c r="AR16" s="84"/>
      <c r="AS16" s="85"/>
      <c r="AT16" s="77"/>
    </row>
    <row r="17" spans="1:46">
      <c r="A17" s="95" t="s">
        <v>6</v>
      </c>
      <c r="B17" s="165"/>
      <c r="C17" s="216" t="str">
        <f>IF(P16="","",P16)</f>
        <v>香取市津宮１５３０－１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65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5" t="s">
        <v>7</v>
      </c>
      <c r="B19" s="165"/>
      <c r="C19" s="216" t="str">
        <f>IF(AL15="","",AL15&amp;"-"&amp;AK16&amp;"-"&amp;AP16)</f>
        <v>０９０-４３６１-８０６１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5"/>
      <c r="B20" s="165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5" t="s">
        <v>153</v>
      </c>
      <c r="B21" s="165"/>
      <c r="C21" s="252"/>
      <c r="D21" s="244"/>
      <c r="E21" s="244"/>
      <c r="F21" s="244"/>
      <c r="G21" s="244"/>
      <c r="H21" s="244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8"/>
      <c r="B22" s="268"/>
      <c r="C22" s="253"/>
      <c r="D22" s="245"/>
      <c r="E22" s="245"/>
      <c r="F22" s="245"/>
      <c r="G22" s="245"/>
      <c r="H22" s="245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31" t="s">
        <v>195</v>
      </c>
      <c r="B23" s="163" t="s">
        <v>154</v>
      </c>
      <c r="C23" s="221" t="s">
        <v>173</v>
      </c>
      <c r="D23" s="222"/>
      <c r="E23" s="223" t="s">
        <v>174</v>
      </c>
      <c r="F23" s="224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5"/>
      <c r="C24" s="206" t="s">
        <v>171</v>
      </c>
      <c r="D24" s="207"/>
      <c r="E24" s="208" t="s">
        <v>172</v>
      </c>
      <c r="F24" s="209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4"/>
      <c r="AA24" s="114"/>
      <c r="AB24" s="114"/>
      <c r="AC24" s="114"/>
      <c r="AD24" s="114"/>
      <c r="AE24" s="114"/>
      <c r="AF24" s="114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5" t="s">
        <v>234</v>
      </c>
      <c r="C25" s="217" t="s">
        <v>242</v>
      </c>
      <c r="D25" s="218"/>
      <c r="E25" s="219" t="s">
        <v>237</v>
      </c>
      <c r="F25" s="220"/>
      <c r="G25" s="118">
        <v>6</v>
      </c>
      <c r="H25" s="119"/>
      <c r="I25" s="122" t="s">
        <v>235</v>
      </c>
      <c r="J25" s="239"/>
      <c r="K25" s="239"/>
      <c r="L25" s="240"/>
      <c r="M25" s="118">
        <v>514331756</v>
      </c>
      <c r="N25" s="123"/>
      <c r="O25" s="119"/>
      <c r="P25" s="118">
        <v>163</v>
      </c>
      <c r="Q25" s="123"/>
      <c r="R25" s="123"/>
      <c r="S25" s="123"/>
      <c r="T25" s="125"/>
      <c r="U25" s="1"/>
      <c r="V25" s="1"/>
      <c r="W25" s="1"/>
      <c r="X25" s="1"/>
      <c r="Y25" s="246">
        <v>9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235" t="s">
        <v>208</v>
      </c>
      <c r="D26" s="236"/>
      <c r="E26" s="237" t="s">
        <v>238</v>
      </c>
      <c r="F26" s="238"/>
      <c r="G26" s="120"/>
      <c r="H26" s="121"/>
      <c r="I26" s="241"/>
      <c r="J26" s="242"/>
      <c r="K26" s="242"/>
      <c r="L26" s="243"/>
      <c r="M26" s="120"/>
      <c r="N26" s="124"/>
      <c r="O26" s="121"/>
      <c r="P26" s="120"/>
      <c r="Q26" s="124"/>
      <c r="R26" s="124"/>
      <c r="S26" s="124"/>
      <c r="T26" s="126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260</v>
      </c>
      <c r="D27" s="132"/>
      <c r="E27" s="133" t="s">
        <v>262</v>
      </c>
      <c r="F27" s="134"/>
      <c r="G27" s="118">
        <v>6</v>
      </c>
      <c r="H27" s="119"/>
      <c r="I27" s="122" t="s">
        <v>235</v>
      </c>
      <c r="J27" s="239"/>
      <c r="K27" s="239"/>
      <c r="L27" s="240"/>
      <c r="M27" s="118">
        <v>515547294</v>
      </c>
      <c r="N27" s="123"/>
      <c r="O27" s="119"/>
      <c r="P27" s="118">
        <v>147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5" t="s">
        <v>261</v>
      </c>
      <c r="D28" s="136"/>
      <c r="E28" s="137" t="s">
        <v>263</v>
      </c>
      <c r="F28" s="138"/>
      <c r="G28" s="120"/>
      <c r="H28" s="121"/>
      <c r="I28" s="241"/>
      <c r="J28" s="242"/>
      <c r="K28" s="242"/>
      <c r="L28" s="243"/>
      <c r="M28" s="120"/>
      <c r="N28" s="124"/>
      <c r="O28" s="121"/>
      <c r="P28" s="120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206</v>
      </c>
      <c r="D29" s="132"/>
      <c r="E29" s="133" t="s">
        <v>239</v>
      </c>
      <c r="F29" s="134"/>
      <c r="G29" s="118">
        <v>5</v>
      </c>
      <c r="H29" s="119"/>
      <c r="I29" s="122" t="s">
        <v>235</v>
      </c>
      <c r="J29" s="123"/>
      <c r="K29" s="123"/>
      <c r="L29" s="119"/>
      <c r="M29" s="118">
        <v>514590479</v>
      </c>
      <c r="N29" s="123"/>
      <c r="O29" s="119"/>
      <c r="P29" s="118">
        <v>137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5" t="s">
        <v>208</v>
      </c>
      <c r="D30" s="136"/>
      <c r="E30" s="137" t="s">
        <v>240</v>
      </c>
      <c r="F30" s="138"/>
      <c r="G30" s="120"/>
      <c r="H30" s="121"/>
      <c r="I30" s="120"/>
      <c r="J30" s="124"/>
      <c r="K30" s="124"/>
      <c r="L30" s="121"/>
      <c r="M30" s="120"/>
      <c r="N30" s="124"/>
      <c r="O30" s="121"/>
      <c r="P30" s="120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260</v>
      </c>
      <c r="D31" s="132"/>
      <c r="E31" s="133" t="s">
        <v>264</v>
      </c>
      <c r="F31" s="134"/>
      <c r="G31" s="118">
        <v>5</v>
      </c>
      <c r="H31" s="119"/>
      <c r="I31" s="122" t="s">
        <v>235</v>
      </c>
      <c r="J31" s="123"/>
      <c r="K31" s="123"/>
      <c r="L31" s="119"/>
      <c r="M31" s="118">
        <v>515547303</v>
      </c>
      <c r="N31" s="123"/>
      <c r="O31" s="119"/>
      <c r="P31" s="118">
        <v>145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5" t="s">
        <v>261</v>
      </c>
      <c r="D32" s="136"/>
      <c r="E32" s="137" t="s">
        <v>265</v>
      </c>
      <c r="F32" s="138"/>
      <c r="G32" s="120"/>
      <c r="H32" s="121"/>
      <c r="I32" s="120"/>
      <c r="J32" s="124"/>
      <c r="K32" s="124"/>
      <c r="L32" s="121"/>
      <c r="M32" s="120"/>
      <c r="N32" s="124"/>
      <c r="O32" s="121"/>
      <c r="P32" s="120"/>
      <c r="Q32" s="124"/>
      <c r="R32" s="124"/>
      <c r="S32" s="124"/>
      <c r="T32" s="126"/>
      <c r="U32" s="1"/>
      <c r="V32" s="1"/>
      <c r="W32" s="1"/>
      <c r="X32" s="1"/>
      <c r="Y32" s="149" t="s">
        <v>194</v>
      </c>
      <c r="Z32" s="114"/>
      <c r="AA32" s="114"/>
      <c r="AB32" s="114"/>
      <c r="AC32" s="114"/>
      <c r="AD32" s="114"/>
      <c r="AE32" s="114"/>
      <c r="AF32" s="114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266</v>
      </c>
      <c r="D33" s="132"/>
      <c r="E33" s="133" t="s">
        <v>268</v>
      </c>
      <c r="F33" s="134"/>
      <c r="G33" s="118">
        <v>5</v>
      </c>
      <c r="H33" s="119"/>
      <c r="I33" s="122" t="s">
        <v>235</v>
      </c>
      <c r="J33" s="123"/>
      <c r="K33" s="123"/>
      <c r="L33" s="119"/>
      <c r="M33" s="118">
        <v>515547313</v>
      </c>
      <c r="N33" s="123"/>
      <c r="O33" s="119"/>
      <c r="P33" s="118">
        <v>136</v>
      </c>
      <c r="Q33" s="123"/>
      <c r="R33" s="123"/>
      <c r="S33" s="123"/>
      <c r="T33" s="125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5" t="s">
        <v>267</v>
      </c>
      <c r="D34" s="136"/>
      <c r="E34" s="137" t="s">
        <v>269</v>
      </c>
      <c r="F34" s="138"/>
      <c r="G34" s="120"/>
      <c r="H34" s="121"/>
      <c r="I34" s="120"/>
      <c r="J34" s="124"/>
      <c r="K34" s="124"/>
      <c r="L34" s="121"/>
      <c r="M34" s="120"/>
      <c r="N34" s="124"/>
      <c r="O34" s="121"/>
      <c r="P34" s="120"/>
      <c r="Q34" s="124"/>
      <c r="R34" s="124"/>
      <c r="S34" s="124"/>
      <c r="T34" s="126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270</v>
      </c>
      <c r="D35" s="132"/>
      <c r="E35" s="133" t="s">
        <v>272</v>
      </c>
      <c r="F35" s="134"/>
      <c r="G35" s="118">
        <v>5</v>
      </c>
      <c r="H35" s="119"/>
      <c r="I35" s="122" t="s">
        <v>235</v>
      </c>
      <c r="J35" s="123"/>
      <c r="K35" s="123"/>
      <c r="L35" s="119"/>
      <c r="M35" s="118">
        <v>515547324</v>
      </c>
      <c r="N35" s="123"/>
      <c r="O35" s="119"/>
      <c r="P35" s="118">
        <v>140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5" t="s">
        <v>271</v>
      </c>
      <c r="D36" s="136"/>
      <c r="E36" s="137" t="s">
        <v>273</v>
      </c>
      <c r="F36" s="138"/>
      <c r="G36" s="120"/>
      <c r="H36" s="121"/>
      <c r="I36" s="120"/>
      <c r="J36" s="124"/>
      <c r="K36" s="124"/>
      <c r="L36" s="121"/>
      <c r="M36" s="120"/>
      <c r="N36" s="124"/>
      <c r="O36" s="121"/>
      <c r="P36" s="120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217" t="s">
        <v>274</v>
      </c>
      <c r="D37" s="218"/>
      <c r="E37" s="219" t="s">
        <v>276</v>
      </c>
      <c r="F37" s="220"/>
      <c r="G37" s="118">
        <v>4</v>
      </c>
      <c r="H37" s="119"/>
      <c r="I37" s="122" t="s">
        <v>278</v>
      </c>
      <c r="J37" s="239"/>
      <c r="K37" s="239"/>
      <c r="L37" s="240"/>
      <c r="M37" s="118">
        <v>514390369</v>
      </c>
      <c r="N37" s="123"/>
      <c r="O37" s="119"/>
      <c r="P37" s="118">
        <v>133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35" t="s">
        <v>275</v>
      </c>
      <c r="D38" s="236"/>
      <c r="E38" s="237" t="s">
        <v>277</v>
      </c>
      <c r="F38" s="238"/>
      <c r="G38" s="120"/>
      <c r="H38" s="121"/>
      <c r="I38" s="241"/>
      <c r="J38" s="242"/>
      <c r="K38" s="242"/>
      <c r="L38" s="243"/>
      <c r="M38" s="120"/>
      <c r="N38" s="124"/>
      <c r="O38" s="121"/>
      <c r="P38" s="120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243</v>
      </c>
      <c r="D39" s="132"/>
      <c r="E39" s="133" t="s">
        <v>245</v>
      </c>
      <c r="F39" s="134"/>
      <c r="G39" s="118">
        <v>4</v>
      </c>
      <c r="H39" s="119"/>
      <c r="I39" s="122" t="s">
        <v>247</v>
      </c>
      <c r="J39" s="123"/>
      <c r="K39" s="123"/>
      <c r="L39" s="119"/>
      <c r="M39" s="118">
        <v>514590508</v>
      </c>
      <c r="N39" s="123"/>
      <c r="O39" s="119"/>
      <c r="P39" s="118">
        <v>145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5" t="s">
        <v>244</v>
      </c>
      <c r="D40" s="136"/>
      <c r="E40" s="137" t="s">
        <v>246</v>
      </c>
      <c r="F40" s="138"/>
      <c r="G40" s="120"/>
      <c r="H40" s="121"/>
      <c r="I40" s="120"/>
      <c r="J40" s="124"/>
      <c r="K40" s="124"/>
      <c r="L40" s="121"/>
      <c r="M40" s="120"/>
      <c r="N40" s="124"/>
      <c r="O40" s="121"/>
      <c r="P40" s="120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460" t="s">
        <v>279</v>
      </c>
      <c r="D41" s="461"/>
      <c r="E41" s="462" t="s">
        <v>272</v>
      </c>
      <c r="F41" s="463"/>
      <c r="G41" s="464">
        <v>5</v>
      </c>
      <c r="H41" s="465"/>
      <c r="I41" s="466" t="s">
        <v>292</v>
      </c>
      <c r="J41" s="467"/>
      <c r="K41" s="467"/>
      <c r="L41" s="465"/>
      <c r="M41" s="464">
        <v>516976268</v>
      </c>
      <c r="N41" s="467"/>
      <c r="O41" s="465"/>
      <c r="P41" s="118">
        <v>138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5" t="s">
        <v>280</v>
      </c>
      <c r="D42" s="136"/>
      <c r="E42" s="137" t="s">
        <v>285</v>
      </c>
      <c r="F42" s="138"/>
      <c r="G42" s="120"/>
      <c r="H42" s="121"/>
      <c r="I42" s="120"/>
      <c r="J42" s="124"/>
      <c r="K42" s="124"/>
      <c r="L42" s="121"/>
      <c r="M42" s="120"/>
      <c r="N42" s="124"/>
      <c r="O42" s="121"/>
      <c r="P42" s="120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281</v>
      </c>
      <c r="D43" s="132"/>
      <c r="E43" s="133" t="s">
        <v>286</v>
      </c>
      <c r="F43" s="134"/>
      <c r="G43" s="118">
        <v>4</v>
      </c>
      <c r="H43" s="119"/>
      <c r="I43" s="466" t="s">
        <v>236</v>
      </c>
      <c r="J43" s="467"/>
      <c r="K43" s="467"/>
      <c r="L43" s="465"/>
      <c r="M43" s="118">
        <v>516717001</v>
      </c>
      <c r="N43" s="123"/>
      <c r="O43" s="119"/>
      <c r="P43" s="118">
        <v>147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5" t="s">
        <v>282</v>
      </c>
      <c r="D44" s="136"/>
      <c r="E44" s="137" t="s">
        <v>287</v>
      </c>
      <c r="F44" s="138"/>
      <c r="G44" s="120"/>
      <c r="H44" s="121"/>
      <c r="I44" s="120"/>
      <c r="J44" s="124"/>
      <c r="K44" s="124"/>
      <c r="L44" s="121"/>
      <c r="M44" s="120"/>
      <c r="N44" s="124"/>
      <c r="O44" s="121"/>
      <c r="P44" s="120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460" t="s">
        <v>283</v>
      </c>
      <c r="D45" s="461"/>
      <c r="E45" s="462" t="s">
        <v>288</v>
      </c>
      <c r="F45" s="463"/>
      <c r="G45" s="464">
        <v>3</v>
      </c>
      <c r="H45" s="465"/>
      <c r="I45" s="466" t="s">
        <v>293</v>
      </c>
      <c r="J45" s="467"/>
      <c r="K45" s="467"/>
      <c r="L45" s="465"/>
      <c r="M45" s="464">
        <v>516716994</v>
      </c>
      <c r="N45" s="467"/>
      <c r="O45" s="465"/>
      <c r="P45" s="464">
        <v>141</v>
      </c>
      <c r="Q45" s="467"/>
      <c r="R45" s="467"/>
      <c r="S45" s="467"/>
      <c r="T45" s="4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5" t="s">
        <v>284</v>
      </c>
      <c r="D46" s="136"/>
      <c r="E46" s="137" t="s">
        <v>289</v>
      </c>
      <c r="F46" s="138"/>
      <c r="G46" s="120"/>
      <c r="H46" s="121"/>
      <c r="I46" s="120"/>
      <c r="J46" s="124"/>
      <c r="K46" s="124"/>
      <c r="L46" s="121"/>
      <c r="M46" s="120"/>
      <c r="N46" s="124"/>
      <c r="O46" s="121"/>
      <c r="P46" s="120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279</v>
      </c>
      <c r="D47" s="132"/>
      <c r="E47" s="133" t="s">
        <v>290</v>
      </c>
      <c r="F47" s="134"/>
      <c r="G47" s="118">
        <v>3</v>
      </c>
      <c r="H47" s="119"/>
      <c r="I47" s="466" t="s">
        <v>292</v>
      </c>
      <c r="J47" s="467"/>
      <c r="K47" s="467"/>
      <c r="L47" s="465"/>
      <c r="M47" s="118">
        <v>516976271</v>
      </c>
      <c r="N47" s="123"/>
      <c r="O47" s="119"/>
      <c r="P47" s="118">
        <v>124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130"/>
      <c r="C48" s="212" t="s">
        <v>280</v>
      </c>
      <c r="D48" s="213"/>
      <c r="E48" s="214" t="s">
        <v>291</v>
      </c>
      <c r="F48" s="215"/>
      <c r="G48" s="195"/>
      <c r="H48" s="210"/>
      <c r="I48" s="120"/>
      <c r="J48" s="124"/>
      <c r="K48" s="124"/>
      <c r="L48" s="121"/>
      <c r="M48" s="195"/>
      <c r="N48" s="196"/>
      <c r="O48" s="210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/>
      <c r="C49" s="98"/>
      <c r="D49" s="99"/>
      <c r="E49" s="99"/>
      <c r="F49" s="100"/>
      <c r="G49" s="86"/>
      <c r="H49" s="88"/>
      <c r="I49" s="86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241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79">
        <f>LEN(A55)</f>
        <v>45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31:C38 D31:F36 C39:F52 E25:E26 D27:F28 C25:C28 C29:F30 E37:E3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>
      <c r="A2" s="277" t="s">
        <v>0</v>
      </c>
      <c r="B2" s="277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13</v>
      </c>
      <c r="B4" s="277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岡澤　一男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507243617</v>
      </c>
      <c r="H7" s="285"/>
      <c r="I7" s="285"/>
      <c r="J7" s="285" t="str">
        <f>IF(入力!J7="","",入力!J7)</f>
        <v>016927</v>
      </c>
      <c r="K7" s="285"/>
      <c r="L7" s="285"/>
      <c r="M7" s="285" t="str">
        <f>IF(入力!M7="","",入力!M7)</f>
        <v/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2</v>
      </c>
      <c r="B9" s="277"/>
      <c r="C9" s="278" t="str">
        <f>IF(入力!C10="","",入力!C10&amp;"　"&amp;入力!E10)</f>
        <v>浅野　和男</v>
      </c>
      <c r="D9" s="279"/>
      <c r="E9" s="279"/>
      <c r="F9" s="279"/>
      <c r="G9" s="285">
        <f>IF(入力!G9="","",入力!G9)</f>
        <v>513493802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3</v>
      </c>
      <c r="B11" s="277"/>
      <c r="C11" s="278" t="str">
        <f>IF(入力!C12="","",入力!C12&amp;"　"&amp;入力!E12)</f>
        <v>星越　実</v>
      </c>
      <c r="D11" s="279"/>
      <c r="E11" s="279"/>
      <c r="F11" s="279"/>
      <c r="G11" s="285">
        <f>IF(入力!G11="","",入力!G11)</f>
        <v>516730995</v>
      </c>
      <c r="H11" s="285"/>
      <c r="I11" s="285"/>
      <c r="J11" s="285" t="str">
        <f>IF(入力!J11="","",入力!J11)</f>
        <v/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芦川　亜沙美</v>
      </c>
      <c r="D13" s="279"/>
      <c r="E13" s="279"/>
      <c r="F13" s="27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77"/>
      <c r="B14" s="277"/>
      <c r="C14" s="282"/>
      <c r="D14" s="283"/>
      <c r="E14" s="283"/>
      <c r="F14" s="28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77" t="s">
        <v>5</v>
      </c>
      <c r="B15" s="277"/>
      <c r="C15" s="278" t="str">
        <f>IF(入力!C16="","",入力!C16&amp;"　"&amp;入力!E16)</f>
        <v>竹内　貴代</v>
      </c>
      <c r="D15" s="279"/>
      <c r="E15" s="279"/>
      <c r="F15" s="28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77"/>
      <c r="B16" s="277"/>
      <c r="C16" s="282"/>
      <c r="D16" s="283"/>
      <c r="E16" s="283"/>
      <c r="F16" s="28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77" t="s">
        <v>6</v>
      </c>
      <c r="B17" s="277"/>
      <c r="C17" s="288" t="str">
        <f>IF(入力!C17="","",入力!C17&amp;"　"&amp;入力!E17)</f>
        <v>香取市津宮１５３０－１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０９０-４３６１-８０６１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芦川　碧惟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香取市立佐原小学校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514331756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七五三　風河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香取市立佐原小学校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515547294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芦川　大莉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香取市立佐原小学校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514590479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七五三　稜麻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香取市立佐原小学校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515547303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坂本　賢汰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香取市立佐原小学校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515547313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松本　遙斗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香取市立佐原小学校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515547324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飯島　颯太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成田市立下総小学校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514390369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青木　陽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香取市立佐原小学校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514590508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小川　陽士</v>
      </c>
      <c r="D41" s="279"/>
      <c r="E41" s="279"/>
      <c r="F41" s="279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香取市立小見川西小学校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516976268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高岡　典史</v>
      </c>
      <c r="D43" s="279"/>
      <c r="E43" s="279"/>
      <c r="F43" s="279"/>
      <c r="G43" s="277">
        <f>IF(入力!G43="","",入力!G43)</f>
        <v>4</v>
      </c>
      <c r="H43" s="277" t="str">
        <f>IF(入力!H43="","",入力!H43)</f>
        <v/>
      </c>
      <c r="I43" s="277" t="str">
        <f>IF(入力!I43="","",入力!I43)</f>
        <v>香取市立府馬小学校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516717001</v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星越　大輝</v>
      </c>
      <c r="D45" s="279"/>
      <c r="E45" s="279"/>
      <c r="F45" s="279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香取市立小見川中央小学校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516716994</v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小川　千璃</v>
      </c>
      <c r="D47" s="279"/>
      <c r="E47" s="279"/>
      <c r="F47" s="279"/>
      <c r="G47" s="277">
        <f>IF(入力!G47="","",入力!G47)</f>
        <v>3</v>
      </c>
      <c r="H47" s="277" t="str">
        <f>IF(入力!H47="","",入力!H47)</f>
        <v/>
      </c>
      <c r="I47" s="277" t="str">
        <f>IF(入力!I47="","",入力!I47)</f>
        <v>香取市立小見川西小学校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516976271</v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2" t="s">
        <v>32</v>
      </c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5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8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4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5"/>
      <c r="I14" s="376"/>
      <c r="J14" s="37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1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ｻﾜﾗｸﾗﾌﾞ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423" t="s">
        <v>67</v>
      </c>
      <c r="Z16" s="424"/>
      <c r="AA16" s="424"/>
      <c r="AB16" s="424"/>
      <c r="AC16" s="424"/>
      <c r="AD16" s="424"/>
      <c r="AE16" s="424"/>
      <c r="AF16" s="424"/>
      <c r="AG16" s="424"/>
      <c r="AH16" s="424"/>
      <c r="AI16" s="425"/>
      <c r="AJ16" s="382" t="s">
        <v>38</v>
      </c>
      <c r="AK16" s="383"/>
      <c r="AL16" s="383"/>
      <c r="AM16" s="384"/>
      <c r="AN16" s="407" t="str">
        <f>IF(入力!P3="","",入力!P3)</f>
        <v>香取市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成田</v>
      </c>
      <c r="BA16" s="396"/>
      <c r="BB16" s="396"/>
      <c r="BC16" s="396"/>
      <c r="BD16" s="396"/>
      <c r="BE16" s="396"/>
      <c r="BF16" s="443" t="s">
        <v>40</v>
      </c>
    </row>
    <row r="17" spans="3:58" ht="4.5" customHeight="1">
      <c r="C17" s="442"/>
      <c r="D17" s="334"/>
      <c r="E17" s="334"/>
      <c r="F17" s="334"/>
      <c r="G17" s="394"/>
      <c r="H17" s="405" t="str">
        <f>IF(入力!C3="","",入力!C3)</f>
        <v>佐原クラブ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(男子)</v>
      </c>
      <c r="V17" s="401"/>
      <c r="W17" s="401"/>
      <c r="X17" s="402"/>
      <c r="Y17" s="426">
        <f>IF(入力!C4="","",入力!C4)</f>
        <v>430814915</v>
      </c>
      <c r="Z17" s="427"/>
      <c r="AA17" s="427"/>
      <c r="AB17" s="427"/>
      <c r="AC17" s="427"/>
      <c r="AD17" s="427"/>
      <c r="AE17" s="427"/>
      <c r="AF17" s="427"/>
      <c r="AG17" s="427"/>
      <c r="AH17" s="427"/>
      <c r="AI17" s="428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34"/>
      <c r="AX17" s="334"/>
      <c r="AY17" s="394"/>
      <c r="AZ17" s="397"/>
      <c r="BA17" s="398"/>
      <c r="BB17" s="398"/>
      <c r="BC17" s="398"/>
      <c r="BD17" s="398"/>
      <c r="BE17" s="398"/>
      <c r="BF17" s="444"/>
    </row>
    <row r="18" spans="3:58" ht="16.5" customHeight="1">
      <c r="C18" s="372"/>
      <c r="D18" s="335"/>
      <c r="E18" s="335"/>
      <c r="F18" s="335"/>
      <c r="G18" s="373"/>
      <c r="H18" s="356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403"/>
      <c r="V18" s="403"/>
      <c r="W18" s="403"/>
      <c r="X18" s="404"/>
      <c r="Y18" s="429"/>
      <c r="Z18" s="430"/>
      <c r="AA18" s="430"/>
      <c r="AB18" s="430"/>
      <c r="AC18" s="430"/>
      <c r="AD18" s="430"/>
      <c r="AE18" s="430"/>
      <c r="AF18" s="430"/>
      <c r="AG18" s="430"/>
      <c r="AH18" s="430"/>
      <c r="AI18" s="431"/>
      <c r="AJ18" s="388"/>
      <c r="AK18" s="363"/>
      <c r="AL18" s="363"/>
      <c r="AM18" s="389"/>
      <c r="AN18" s="411"/>
      <c r="AO18" s="412"/>
      <c r="AP18" s="412"/>
      <c r="AQ18" s="412"/>
      <c r="AR18" s="412"/>
      <c r="AS18" s="412"/>
      <c r="AT18" s="363"/>
      <c r="AU18" s="389"/>
      <c r="AV18" s="359"/>
      <c r="AW18" s="335"/>
      <c r="AX18" s="335"/>
      <c r="AY18" s="373"/>
      <c r="AZ18" s="399" t="str">
        <f>IF(入力!AE5="","",入力!AE5)</f>
        <v>佐原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80" t="s">
        <v>42</v>
      </c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 t="s">
        <v>69</v>
      </c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 t="s">
        <v>70</v>
      </c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1"/>
    </row>
    <row r="20" spans="3:58" ht="15" customHeight="1">
      <c r="C20" s="446" t="s">
        <v>43</v>
      </c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445" t="str">
        <f>IF(入力!J7="","",入力!J7)</f>
        <v>016927</v>
      </c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 t="str">
        <f>IF(入力!J9="","",入力!J9)</f>
        <v/>
      </c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 t="str">
        <f>IF(入力!J11="","",入力!J11)</f>
        <v/>
      </c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7"/>
    </row>
    <row r="21" spans="3:58" ht="15" customHeight="1">
      <c r="C21" s="446" t="s">
        <v>44</v>
      </c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445" t="str">
        <f>IF(入力!M7="","",入力!M7)</f>
        <v/>
      </c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 t="str">
        <f>IF(入力!M9="","",入力!M9)</f>
        <v/>
      </c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 t="str">
        <f>IF(入力!M11="","",入力!M11)</f>
        <v/>
      </c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7"/>
    </row>
    <row r="22" spans="3:58" ht="12" customHeight="1">
      <c r="C22" s="369" t="s">
        <v>71</v>
      </c>
      <c r="D22" s="370"/>
      <c r="E22" s="370"/>
      <c r="F22" s="370"/>
      <c r="G22" s="371"/>
      <c r="H22" s="374" t="str">
        <f>IF(入力!C7="","",入力!C7&amp;"　"&amp;入力!E7)</f>
        <v>ｵｶｻﾞﾜ　ｶｽﾞｵ</v>
      </c>
      <c r="I22" s="339"/>
      <c r="J22" s="339"/>
      <c r="K22" s="339"/>
      <c r="L22" s="339"/>
      <c r="M22" s="339"/>
      <c r="N22" s="339"/>
      <c r="O22" s="339"/>
      <c r="P22" s="339"/>
      <c r="Q22" s="348"/>
      <c r="R22" s="340" t="s">
        <v>45</v>
      </c>
      <c r="S22" s="339"/>
      <c r="T22" s="349" t="str">
        <f>IF(入力!AT7="","",入力!AT7)</f>
        <v/>
      </c>
      <c r="U22" s="350"/>
      <c r="V22" s="351"/>
      <c r="W22" s="340" t="s">
        <v>46</v>
      </c>
      <c r="X22" s="340"/>
      <c r="Y22" s="340"/>
      <c r="Z22" s="14" t="s">
        <v>72</v>
      </c>
      <c r="AA22" s="15"/>
      <c r="AB22" s="339" t="str">
        <f>IF(入力!R7="","",入力!R7)</f>
        <v>２８７</v>
      </c>
      <c r="AC22" s="339"/>
      <c r="AD22" s="339"/>
      <c r="AE22" s="339"/>
      <c r="AF22" s="16" t="s">
        <v>73</v>
      </c>
      <c r="AG22" s="339" t="str">
        <f>IF(入力!W7="","",入力!W7)</f>
        <v>００３１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48"/>
      <c r="AU22" s="340" t="s">
        <v>47</v>
      </c>
      <c r="AV22" s="339"/>
      <c r="AW22" s="339"/>
      <c r="AX22" s="17" t="s">
        <v>74</v>
      </c>
      <c r="AY22" s="339" t="str">
        <f>IF(入力!AL7="","",入力!AL7)</f>
        <v>０４７８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2" t="s">
        <v>48</v>
      </c>
      <c r="D23" s="335"/>
      <c r="E23" s="335"/>
      <c r="F23" s="335"/>
      <c r="G23" s="373"/>
      <c r="H23" s="375" t="str">
        <f>IF(入力!C8="","",入力!C8&amp;"　"&amp;入力!E8)</f>
        <v>岡澤　一男</v>
      </c>
      <c r="I23" s="376"/>
      <c r="J23" s="376"/>
      <c r="K23" s="376"/>
      <c r="L23" s="376"/>
      <c r="M23" s="376"/>
      <c r="N23" s="376"/>
      <c r="O23" s="376"/>
      <c r="P23" s="376"/>
      <c r="Q23" s="377"/>
      <c r="R23" s="335"/>
      <c r="S23" s="335"/>
      <c r="T23" s="364"/>
      <c r="U23" s="365"/>
      <c r="V23" s="366"/>
      <c r="W23" s="363"/>
      <c r="X23" s="363"/>
      <c r="Y23" s="363"/>
      <c r="Z23" s="356" t="str">
        <f>IF(入力!P8="","",入力!P8)</f>
        <v>香取市新部１９６</v>
      </c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8"/>
      <c r="AU23" s="335"/>
      <c r="AV23" s="335"/>
      <c r="AW23" s="335"/>
      <c r="AX23" s="359" t="str">
        <f>IF(入力!AK8="","",入力!AK8)</f>
        <v>５７</v>
      </c>
      <c r="AY23" s="335"/>
      <c r="AZ23" s="335"/>
      <c r="BA23" s="335"/>
      <c r="BB23" s="19" t="s">
        <v>76</v>
      </c>
      <c r="BC23" s="335" t="str">
        <f>IF(入力!AP8="","",入力!AP8)</f>
        <v>３５８４</v>
      </c>
      <c r="BD23" s="335"/>
      <c r="BE23" s="335"/>
      <c r="BF23" s="355"/>
    </row>
    <row r="24" spans="3:58" ht="12" customHeight="1">
      <c r="C24" s="369" t="s">
        <v>77</v>
      </c>
      <c r="D24" s="370"/>
      <c r="E24" s="370"/>
      <c r="F24" s="370"/>
      <c r="G24" s="371"/>
      <c r="H24" s="374" t="str">
        <f>IF(入力!C9="","",入力!C9&amp;"　"&amp;入力!E9)</f>
        <v>ｱｻﾉ　ｶｽﾞｵ</v>
      </c>
      <c r="I24" s="339"/>
      <c r="J24" s="339"/>
      <c r="K24" s="339"/>
      <c r="L24" s="339"/>
      <c r="M24" s="339"/>
      <c r="N24" s="339"/>
      <c r="O24" s="339"/>
      <c r="P24" s="339"/>
      <c r="Q24" s="348"/>
      <c r="R24" s="340" t="s">
        <v>45</v>
      </c>
      <c r="S24" s="339"/>
      <c r="T24" s="349" t="str">
        <f>IF(入力!AT9="","",入力!AT9)</f>
        <v/>
      </c>
      <c r="U24" s="350"/>
      <c r="V24" s="351"/>
      <c r="W24" s="340" t="s">
        <v>46</v>
      </c>
      <c r="X24" s="340"/>
      <c r="Y24" s="340"/>
      <c r="Z24" s="14" t="s">
        <v>72</v>
      </c>
      <c r="AA24" s="15"/>
      <c r="AB24" s="339" t="str">
        <f>IF(入力!R9="","",入力!R9)</f>
        <v>２８９</v>
      </c>
      <c r="AC24" s="339"/>
      <c r="AD24" s="339"/>
      <c r="AE24" s="339"/>
      <c r="AF24" s="16" t="s">
        <v>73</v>
      </c>
      <c r="AG24" s="339" t="str">
        <f>IF(入力!W9="","",入力!W9)</f>
        <v>０３１３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48"/>
      <c r="AU24" s="340" t="s">
        <v>47</v>
      </c>
      <c r="AV24" s="339"/>
      <c r="AW24" s="339"/>
      <c r="AX24" s="17" t="s">
        <v>74</v>
      </c>
      <c r="AY24" s="339" t="str">
        <f>IF(入力!AL9="","",入力!AL9)</f>
        <v>０４７８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2" t="s">
        <v>78</v>
      </c>
      <c r="D25" s="335"/>
      <c r="E25" s="335"/>
      <c r="F25" s="335"/>
      <c r="G25" s="373"/>
      <c r="H25" s="375" t="str">
        <f>IF(入力!C10="","",入力!C10&amp;"　"&amp;入力!E10)</f>
        <v>浅野　和男</v>
      </c>
      <c r="I25" s="376"/>
      <c r="J25" s="376"/>
      <c r="K25" s="376"/>
      <c r="L25" s="376"/>
      <c r="M25" s="376"/>
      <c r="N25" s="376"/>
      <c r="O25" s="376"/>
      <c r="P25" s="376"/>
      <c r="Q25" s="377"/>
      <c r="R25" s="335"/>
      <c r="S25" s="335"/>
      <c r="T25" s="364"/>
      <c r="U25" s="365"/>
      <c r="V25" s="366"/>
      <c r="W25" s="363"/>
      <c r="X25" s="363"/>
      <c r="Y25" s="363"/>
      <c r="Z25" s="356" t="str">
        <f>IF(入力!P10="","",入力!P10)</f>
        <v>香取市小見川4866-361-21-1</v>
      </c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8"/>
      <c r="AU25" s="335"/>
      <c r="AV25" s="335"/>
      <c r="AW25" s="335"/>
      <c r="AX25" s="359" t="str">
        <f>IF(入力!AK10="","",入力!AK10)</f>
        <v>８３</v>
      </c>
      <c r="AY25" s="335"/>
      <c r="AZ25" s="335"/>
      <c r="BA25" s="335"/>
      <c r="BB25" s="19" t="s">
        <v>76</v>
      </c>
      <c r="BC25" s="335" t="str">
        <f>IF(入力!AP10="","",入力!AP10)</f>
        <v>３１０６</v>
      </c>
      <c r="BD25" s="335"/>
      <c r="BE25" s="335"/>
      <c r="BF25" s="355"/>
    </row>
    <row r="26" spans="3:58" ht="12" customHeight="1">
      <c r="C26" s="369" t="s">
        <v>71</v>
      </c>
      <c r="D26" s="370"/>
      <c r="E26" s="370"/>
      <c r="F26" s="370"/>
      <c r="G26" s="371"/>
      <c r="H26" s="374" t="str">
        <f>IF(入力!C11="","",入力!C11&amp;"　"&amp;入力!E11)</f>
        <v>ﾎｼｺｼ　ﾐﾉﾙ</v>
      </c>
      <c r="I26" s="339"/>
      <c r="J26" s="339"/>
      <c r="K26" s="339"/>
      <c r="L26" s="339"/>
      <c r="M26" s="339"/>
      <c r="N26" s="339"/>
      <c r="O26" s="339"/>
      <c r="P26" s="339"/>
      <c r="Q26" s="348"/>
      <c r="R26" s="340" t="s">
        <v>45</v>
      </c>
      <c r="S26" s="339"/>
      <c r="T26" s="349" t="str">
        <f>IF(入力!AT11="","",入力!AT11)</f>
        <v/>
      </c>
      <c r="U26" s="350"/>
      <c r="V26" s="351"/>
      <c r="W26" s="340" t="s">
        <v>46</v>
      </c>
      <c r="X26" s="340"/>
      <c r="Y26" s="340"/>
      <c r="Z26" s="14" t="s">
        <v>72</v>
      </c>
      <c r="AA26" s="15"/>
      <c r="AB26" s="339" t="str">
        <f>IF(入力!R11="","",入力!R11)</f>
        <v>２８７</v>
      </c>
      <c r="AC26" s="339"/>
      <c r="AD26" s="339"/>
      <c r="AE26" s="339"/>
      <c r="AF26" s="16" t="s">
        <v>73</v>
      </c>
      <c r="AG26" s="339" t="str">
        <f>IF(入力!W11="","",入力!W11)</f>
        <v>００３６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48"/>
      <c r="AU26" s="340" t="s">
        <v>47</v>
      </c>
      <c r="AV26" s="339"/>
      <c r="AW26" s="339"/>
      <c r="AX26" s="17" t="s">
        <v>74</v>
      </c>
      <c r="AY26" s="339" t="str">
        <f>IF(入力!AL11="","",入力!AL11)</f>
        <v>０８０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2" t="s">
        <v>79</v>
      </c>
      <c r="D27" s="335"/>
      <c r="E27" s="335"/>
      <c r="F27" s="335"/>
      <c r="G27" s="373"/>
      <c r="H27" s="375" t="str">
        <f>IF(入力!C12="","",入力!C12&amp;"　"&amp;入力!E12)</f>
        <v>星越　実</v>
      </c>
      <c r="I27" s="376"/>
      <c r="J27" s="376"/>
      <c r="K27" s="376"/>
      <c r="L27" s="376"/>
      <c r="M27" s="376"/>
      <c r="N27" s="376"/>
      <c r="O27" s="376"/>
      <c r="P27" s="376"/>
      <c r="Q27" s="377"/>
      <c r="R27" s="335"/>
      <c r="S27" s="335"/>
      <c r="T27" s="364"/>
      <c r="U27" s="365"/>
      <c r="V27" s="366"/>
      <c r="W27" s="363"/>
      <c r="X27" s="363"/>
      <c r="Y27" s="363"/>
      <c r="Z27" s="356" t="str">
        <f>IF(入力!P12="","",入力!P12)</f>
        <v>香取市観音585-13</v>
      </c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8"/>
      <c r="AU27" s="335"/>
      <c r="AV27" s="335"/>
      <c r="AW27" s="335"/>
      <c r="AX27" s="359" t="str">
        <f>IF(入力!AK12="","",入力!AK12)</f>
        <v>３３８５</v>
      </c>
      <c r="AY27" s="335"/>
      <c r="AZ27" s="335"/>
      <c r="BA27" s="335"/>
      <c r="BB27" s="19" t="s">
        <v>76</v>
      </c>
      <c r="BC27" s="335" t="str">
        <f>IF(入力!AP12="","",入力!AP12)</f>
        <v>０９６１</v>
      </c>
      <c r="BD27" s="335"/>
      <c r="BE27" s="335"/>
      <c r="BF27" s="355"/>
    </row>
    <row r="28" spans="3:58" ht="12" customHeight="1">
      <c r="C28" s="369" t="s">
        <v>71</v>
      </c>
      <c r="D28" s="370"/>
      <c r="E28" s="370"/>
      <c r="F28" s="370"/>
      <c r="G28" s="371"/>
      <c r="H28" s="374" t="str">
        <f>IF(入力!C15="","",入力!C15&amp;"　"&amp;入力!E15)</f>
        <v>ﾀｹｳﾁ　ｷﾖ</v>
      </c>
      <c r="I28" s="339"/>
      <c r="J28" s="339"/>
      <c r="K28" s="339"/>
      <c r="L28" s="339"/>
      <c r="M28" s="339"/>
      <c r="N28" s="339"/>
      <c r="O28" s="339"/>
      <c r="P28" s="339"/>
      <c r="Q28" s="348"/>
      <c r="R28" s="340" t="s">
        <v>45</v>
      </c>
      <c r="S28" s="339"/>
      <c r="T28" s="349" t="str">
        <f>IF(入力!AT15="","",入力!AT15)</f>
        <v/>
      </c>
      <c r="U28" s="350"/>
      <c r="V28" s="351"/>
      <c r="W28" s="340" t="s">
        <v>46</v>
      </c>
      <c r="X28" s="340"/>
      <c r="Y28" s="340"/>
      <c r="Z28" s="14" t="s">
        <v>72</v>
      </c>
      <c r="AA28" s="15"/>
      <c r="AB28" s="339" t="str">
        <f>IF(入力!R15="","",入力!R15)</f>
        <v/>
      </c>
      <c r="AC28" s="339"/>
      <c r="AD28" s="339"/>
      <c r="AE28" s="339"/>
      <c r="AF28" s="16" t="s">
        <v>73</v>
      </c>
      <c r="AG28" s="339" t="str">
        <f>IF(入力!W15="","",入力!W15)</f>
        <v/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48"/>
      <c r="AU28" s="340" t="s">
        <v>47</v>
      </c>
      <c r="AV28" s="339"/>
      <c r="AW28" s="339"/>
      <c r="AX28" s="17" t="s">
        <v>74</v>
      </c>
      <c r="AY28" s="339" t="str">
        <f>IF(入力!AL15="","",入力!AL15)</f>
        <v>０９０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7" t="s">
        <v>49</v>
      </c>
      <c r="D29" s="341"/>
      <c r="E29" s="341"/>
      <c r="F29" s="341"/>
      <c r="G29" s="368"/>
      <c r="H29" s="360" t="str">
        <f>IF(入力!C16="","",入力!C16&amp;"　"&amp;入力!E16)</f>
        <v>竹内　貴代</v>
      </c>
      <c r="I29" s="361"/>
      <c r="J29" s="361"/>
      <c r="K29" s="361"/>
      <c r="L29" s="361"/>
      <c r="M29" s="361"/>
      <c r="N29" s="361"/>
      <c r="O29" s="361"/>
      <c r="P29" s="361"/>
      <c r="Q29" s="362"/>
      <c r="R29" s="341"/>
      <c r="S29" s="341"/>
      <c r="T29" s="352"/>
      <c r="U29" s="353"/>
      <c r="V29" s="354"/>
      <c r="W29" s="347"/>
      <c r="X29" s="347"/>
      <c r="Y29" s="347"/>
      <c r="Z29" s="342" t="str">
        <f>IF(入力!P16="","",入力!P16)</f>
        <v>香取市津宮１５３０－１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４３６１</v>
      </c>
      <c r="AY29" s="341"/>
      <c r="AZ29" s="341"/>
      <c r="BA29" s="341"/>
      <c r="BB29" s="72" t="s">
        <v>76</v>
      </c>
      <c r="BC29" s="341" t="str">
        <f>IF(入力!AP16="","",入力!AP16)</f>
        <v>８０６１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6" t="s">
        <v>52</v>
      </c>
      <c r="D33" s="337"/>
      <c r="E33" s="337"/>
      <c r="F33" s="337" t="s">
        <v>53</v>
      </c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 t="s">
        <v>54</v>
      </c>
      <c r="R33" s="337"/>
      <c r="S33" s="337"/>
      <c r="T33" s="337" t="s">
        <v>55</v>
      </c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 t="s">
        <v>56</v>
      </c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 t="s">
        <v>57</v>
      </c>
      <c r="BA33" s="337"/>
      <c r="BB33" s="337"/>
      <c r="BC33" s="337"/>
      <c r="BD33" s="337"/>
      <c r="BE33" s="337"/>
      <c r="BF33" s="338"/>
    </row>
    <row r="34" spans="3:58" ht="15" customHeight="1">
      <c r="C34" s="295" t="str">
        <f>IF(入力!B25="","",入力!B25)</f>
        <v>①</v>
      </c>
      <c r="D34" s="296"/>
      <c r="E34" s="297"/>
      <c r="F34" s="301" t="str">
        <f>IF(入力!C26="","",入力!C25&amp;"　"&amp;入力!E25&amp;"
"&amp;入力!C26&amp;"　"&amp;入力!E26)</f>
        <v>ｱｼｶﾜ　ｱｵｲ
芦川　碧惟</v>
      </c>
      <c r="G34" s="302"/>
      <c r="H34" s="302"/>
      <c r="I34" s="302"/>
      <c r="J34" s="302"/>
      <c r="K34" s="302"/>
      <c r="L34" s="302"/>
      <c r="M34" s="302"/>
      <c r="N34" s="302"/>
      <c r="O34" s="302"/>
      <c r="P34" s="303"/>
      <c r="Q34" s="307">
        <f>IF(入力!G25="","",入力!G25)</f>
        <v>6</v>
      </c>
      <c r="R34" s="308"/>
      <c r="S34" s="309"/>
      <c r="T34" s="313" t="str">
        <f>IF(入力!I25="","",入力!I25)</f>
        <v>香取市立佐原小学校</v>
      </c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5"/>
      <c r="AJ34" s="307">
        <f>IF(入力!M25="","",入力!M25)</f>
        <v>514331756</v>
      </c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9"/>
      <c r="AZ34" s="307">
        <f>IF(入力!P25="","",入力!P25)</f>
        <v>163</v>
      </c>
      <c r="BA34" s="308"/>
      <c r="BB34" s="308"/>
      <c r="BC34" s="308"/>
      <c r="BD34" s="308"/>
      <c r="BE34" s="308"/>
      <c r="BF34" s="319"/>
    </row>
    <row r="35" spans="3:58" ht="15" customHeight="1">
      <c r="C35" s="321"/>
      <c r="D35" s="322"/>
      <c r="E35" s="323"/>
      <c r="F35" s="324"/>
      <c r="G35" s="325"/>
      <c r="H35" s="325"/>
      <c r="I35" s="325"/>
      <c r="J35" s="325"/>
      <c r="K35" s="325"/>
      <c r="L35" s="325"/>
      <c r="M35" s="325"/>
      <c r="N35" s="325"/>
      <c r="O35" s="325"/>
      <c r="P35" s="326"/>
      <c r="Q35" s="327"/>
      <c r="R35" s="328"/>
      <c r="S35" s="329"/>
      <c r="T35" s="330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2"/>
      <c r="AJ35" s="327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9"/>
      <c r="AZ35" s="327"/>
      <c r="BA35" s="328"/>
      <c r="BB35" s="328"/>
      <c r="BC35" s="328"/>
      <c r="BD35" s="328"/>
      <c r="BE35" s="328"/>
      <c r="BF35" s="333"/>
    </row>
    <row r="36" spans="3:58" ht="15" customHeight="1">
      <c r="C36" s="295">
        <f>IF(入力!B27="","",入力!B27)</f>
        <v>2</v>
      </c>
      <c r="D36" s="296"/>
      <c r="E36" s="297"/>
      <c r="F36" s="301" t="str">
        <f>IF(入力!C28="","",入力!C27&amp;"　"&amp;入力!E27&amp;"
"&amp;入力!C28&amp;"　"&amp;入力!E28)</f>
        <v>ｼﾒ　ﾌｳｶﾞ
七五三　風河</v>
      </c>
      <c r="G36" s="302"/>
      <c r="H36" s="302"/>
      <c r="I36" s="302"/>
      <c r="J36" s="302"/>
      <c r="K36" s="302"/>
      <c r="L36" s="302"/>
      <c r="M36" s="302"/>
      <c r="N36" s="302"/>
      <c r="O36" s="302"/>
      <c r="P36" s="303"/>
      <c r="Q36" s="307">
        <f>IF(入力!G27="","",入力!G27)</f>
        <v>6</v>
      </c>
      <c r="R36" s="308"/>
      <c r="S36" s="309"/>
      <c r="T36" s="313" t="str">
        <f>IF(入力!I27="","",入力!I27)</f>
        <v>香取市立佐原小学校</v>
      </c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5"/>
      <c r="AJ36" s="307">
        <f>IF(入力!M27="","",入力!M27)</f>
        <v>515547294</v>
      </c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9"/>
      <c r="AZ36" s="307">
        <f>IF(入力!P27="","",入力!P27)</f>
        <v>147</v>
      </c>
      <c r="BA36" s="308"/>
      <c r="BB36" s="308"/>
      <c r="BC36" s="308"/>
      <c r="BD36" s="308"/>
      <c r="BE36" s="308"/>
      <c r="BF36" s="319"/>
    </row>
    <row r="37" spans="3:58" ht="15" customHeight="1">
      <c r="C37" s="321"/>
      <c r="D37" s="322"/>
      <c r="E37" s="323"/>
      <c r="F37" s="324"/>
      <c r="G37" s="325"/>
      <c r="H37" s="325"/>
      <c r="I37" s="325"/>
      <c r="J37" s="325"/>
      <c r="K37" s="325"/>
      <c r="L37" s="325"/>
      <c r="M37" s="325"/>
      <c r="N37" s="325"/>
      <c r="O37" s="325"/>
      <c r="P37" s="326"/>
      <c r="Q37" s="327"/>
      <c r="R37" s="328"/>
      <c r="S37" s="329"/>
      <c r="T37" s="330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2"/>
      <c r="AJ37" s="327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9"/>
      <c r="AZ37" s="327"/>
      <c r="BA37" s="328"/>
      <c r="BB37" s="328"/>
      <c r="BC37" s="328"/>
      <c r="BD37" s="328"/>
      <c r="BE37" s="328"/>
      <c r="BF37" s="333"/>
    </row>
    <row r="38" spans="3:58" ht="15" customHeight="1">
      <c r="C38" s="295">
        <f>IF(入力!B29="","",入力!B29)</f>
        <v>3</v>
      </c>
      <c r="D38" s="296"/>
      <c r="E38" s="297"/>
      <c r="F38" s="301" t="str">
        <f>IF(入力!C30="","",入力!C29&amp;"　"&amp;入力!E29&amp;"
"&amp;入力!C30&amp;"　"&amp;入力!E30)</f>
        <v>ｱｼｶﾜ　ﾀﾞｲﾘ
芦川　大莉</v>
      </c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307">
        <f>IF(入力!G29="","",入力!G29)</f>
        <v>5</v>
      </c>
      <c r="R38" s="308"/>
      <c r="S38" s="309"/>
      <c r="T38" s="313" t="str">
        <f>IF(入力!I29="","",入力!I29)</f>
        <v>香取市立佐原小学校</v>
      </c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5"/>
      <c r="AJ38" s="307">
        <f>IF(入力!M29="","",入力!M29)</f>
        <v>514590479</v>
      </c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9"/>
      <c r="AZ38" s="307">
        <f>IF(入力!P29="","",入力!P29)</f>
        <v>137</v>
      </c>
      <c r="BA38" s="308"/>
      <c r="BB38" s="308"/>
      <c r="BC38" s="308"/>
      <c r="BD38" s="308"/>
      <c r="BE38" s="308"/>
      <c r="BF38" s="319"/>
    </row>
    <row r="39" spans="3:58" ht="15" customHeight="1">
      <c r="C39" s="321"/>
      <c r="D39" s="322"/>
      <c r="E39" s="323"/>
      <c r="F39" s="324"/>
      <c r="G39" s="325"/>
      <c r="H39" s="325"/>
      <c r="I39" s="325"/>
      <c r="J39" s="325"/>
      <c r="K39" s="325"/>
      <c r="L39" s="325"/>
      <c r="M39" s="325"/>
      <c r="N39" s="325"/>
      <c r="O39" s="325"/>
      <c r="P39" s="326"/>
      <c r="Q39" s="327"/>
      <c r="R39" s="328"/>
      <c r="S39" s="329"/>
      <c r="T39" s="330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2"/>
      <c r="AJ39" s="327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9"/>
      <c r="AZ39" s="327"/>
      <c r="BA39" s="328"/>
      <c r="BB39" s="328"/>
      <c r="BC39" s="328"/>
      <c r="BD39" s="328"/>
      <c r="BE39" s="328"/>
      <c r="BF39" s="333"/>
    </row>
    <row r="40" spans="3:58" ht="15" customHeight="1">
      <c r="C40" s="295">
        <f>IF(入力!B31="","",入力!B31)</f>
        <v>4</v>
      </c>
      <c r="D40" s="296"/>
      <c r="E40" s="297"/>
      <c r="F40" s="301" t="str">
        <f>IF(入力!C32="","",入力!C31&amp;"　"&amp;入力!E31&amp;"
"&amp;入力!C32&amp;"　"&amp;入力!E32)</f>
        <v>ｼﾒ　ﾘｮｳﾏ
七五三　稜麻</v>
      </c>
      <c r="G40" s="302"/>
      <c r="H40" s="302"/>
      <c r="I40" s="302"/>
      <c r="J40" s="302"/>
      <c r="K40" s="302"/>
      <c r="L40" s="302"/>
      <c r="M40" s="302"/>
      <c r="N40" s="302"/>
      <c r="O40" s="302"/>
      <c r="P40" s="303"/>
      <c r="Q40" s="307">
        <f>IF(入力!G31="","",入力!G31)</f>
        <v>5</v>
      </c>
      <c r="R40" s="308"/>
      <c r="S40" s="309"/>
      <c r="T40" s="313" t="str">
        <f>IF(入力!I31="","",入力!I31)</f>
        <v>香取市立佐原小学校</v>
      </c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5"/>
      <c r="AJ40" s="307">
        <f>IF(入力!M31="","",入力!M31)</f>
        <v>515547303</v>
      </c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9"/>
      <c r="AZ40" s="307">
        <f>IF(入力!P31="","",入力!P31)</f>
        <v>145</v>
      </c>
      <c r="BA40" s="308"/>
      <c r="BB40" s="308"/>
      <c r="BC40" s="308"/>
      <c r="BD40" s="308"/>
      <c r="BE40" s="308"/>
      <c r="BF40" s="319"/>
    </row>
    <row r="41" spans="3:58" ht="15" customHeight="1">
      <c r="C41" s="321"/>
      <c r="D41" s="322"/>
      <c r="E41" s="323"/>
      <c r="F41" s="324"/>
      <c r="G41" s="325"/>
      <c r="H41" s="325"/>
      <c r="I41" s="325"/>
      <c r="J41" s="325"/>
      <c r="K41" s="325"/>
      <c r="L41" s="325"/>
      <c r="M41" s="325"/>
      <c r="N41" s="325"/>
      <c r="O41" s="325"/>
      <c r="P41" s="326"/>
      <c r="Q41" s="327"/>
      <c r="R41" s="328"/>
      <c r="S41" s="329"/>
      <c r="T41" s="330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2"/>
      <c r="AJ41" s="327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9"/>
      <c r="AZ41" s="327"/>
      <c r="BA41" s="328"/>
      <c r="BB41" s="328"/>
      <c r="BC41" s="328"/>
      <c r="BD41" s="328"/>
      <c r="BE41" s="328"/>
      <c r="BF41" s="333"/>
    </row>
    <row r="42" spans="3:58" ht="15" customHeight="1">
      <c r="C42" s="295">
        <f>IF(入力!B33="","",入力!B33)</f>
        <v>5</v>
      </c>
      <c r="D42" s="296"/>
      <c r="E42" s="297"/>
      <c r="F42" s="301" t="str">
        <f>IF(入力!C34="","",入力!C33&amp;"　"&amp;入力!E33&amp;"
"&amp;入力!C34&amp;"　"&amp;入力!E34)</f>
        <v>ｻｶﾓﾄ　ｹﾝﾀ
坂本　賢汰</v>
      </c>
      <c r="G42" s="302"/>
      <c r="H42" s="302"/>
      <c r="I42" s="302"/>
      <c r="J42" s="302"/>
      <c r="K42" s="302"/>
      <c r="L42" s="302"/>
      <c r="M42" s="302"/>
      <c r="N42" s="302"/>
      <c r="O42" s="302"/>
      <c r="P42" s="303"/>
      <c r="Q42" s="307">
        <f>IF(入力!G33="","",入力!G33)</f>
        <v>5</v>
      </c>
      <c r="R42" s="308"/>
      <c r="S42" s="309"/>
      <c r="T42" s="313" t="str">
        <f>IF(入力!I33="","",入力!I33)</f>
        <v>香取市立佐原小学校</v>
      </c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5"/>
      <c r="AJ42" s="307">
        <f>IF(入力!M33="","",入力!M33)</f>
        <v>515547313</v>
      </c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9"/>
      <c r="AZ42" s="307">
        <f>IF(入力!P33="","",入力!P33)</f>
        <v>136</v>
      </c>
      <c r="BA42" s="308"/>
      <c r="BB42" s="308"/>
      <c r="BC42" s="308"/>
      <c r="BD42" s="308"/>
      <c r="BE42" s="308"/>
      <c r="BF42" s="319"/>
    </row>
    <row r="43" spans="3:58" ht="15" customHeight="1">
      <c r="C43" s="321"/>
      <c r="D43" s="322"/>
      <c r="E43" s="323"/>
      <c r="F43" s="324"/>
      <c r="G43" s="325"/>
      <c r="H43" s="325"/>
      <c r="I43" s="325"/>
      <c r="J43" s="325"/>
      <c r="K43" s="325"/>
      <c r="L43" s="325"/>
      <c r="M43" s="325"/>
      <c r="N43" s="325"/>
      <c r="O43" s="325"/>
      <c r="P43" s="326"/>
      <c r="Q43" s="327"/>
      <c r="R43" s="328"/>
      <c r="S43" s="329"/>
      <c r="T43" s="330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2"/>
      <c r="AJ43" s="327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9"/>
      <c r="AZ43" s="327"/>
      <c r="BA43" s="328"/>
      <c r="BB43" s="328"/>
      <c r="BC43" s="328"/>
      <c r="BD43" s="328"/>
      <c r="BE43" s="328"/>
      <c r="BF43" s="333"/>
    </row>
    <row r="44" spans="3:58" ht="15" customHeight="1">
      <c r="C44" s="295">
        <f>IF(入力!B35="","",入力!B35)</f>
        <v>6</v>
      </c>
      <c r="D44" s="296"/>
      <c r="E44" s="297"/>
      <c r="F44" s="301" t="str">
        <f>IF(入力!C36="","",入力!C35&amp;"　"&amp;入力!E35&amp;"
"&amp;入力!C36&amp;"　"&amp;入力!E36)</f>
        <v>ﾏﾂﾓﾄ　ﾊﾙﾄ
松本　遙斗</v>
      </c>
      <c r="G44" s="302"/>
      <c r="H44" s="302"/>
      <c r="I44" s="302"/>
      <c r="J44" s="302"/>
      <c r="K44" s="302"/>
      <c r="L44" s="302"/>
      <c r="M44" s="302"/>
      <c r="N44" s="302"/>
      <c r="O44" s="302"/>
      <c r="P44" s="303"/>
      <c r="Q44" s="307">
        <f>IF(入力!G35="","",入力!G35)</f>
        <v>5</v>
      </c>
      <c r="R44" s="308"/>
      <c r="S44" s="309"/>
      <c r="T44" s="313" t="str">
        <f>IF(入力!I35="","",入力!I35)</f>
        <v>香取市立佐原小学校</v>
      </c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5"/>
      <c r="AJ44" s="307">
        <f>IF(入力!M35="","",入力!M35)</f>
        <v>515547324</v>
      </c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9"/>
      <c r="AZ44" s="307">
        <f>IF(入力!P35="","",入力!P35)</f>
        <v>140</v>
      </c>
      <c r="BA44" s="308"/>
      <c r="BB44" s="308"/>
      <c r="BC44" s="308"/>
      <c r="BD44" s="308"/>
      <c r="BE44" s="308"/>
      <c r="BF44" s="319"/>
    </row>
    <row r="45" spans="3:58" ht="15" customHeight="1">
      <c r="C45" s="321"/>
      <c r="D45" s="322"/>
      <c r="E45" s="323"/>
      <c r="F45" s="324"/>
      <c r="G45" s="325"/>
      <c r="H45" s="325"/>
      <c r="I45" s="325"/>
      <c r="J45" s="325"/>
      <c r="K45" s="325"/>
      <c r="L45" s="325"/>
      <c r="M45" s="325"/>
      <c r="N45" s="325"/>
      <c r="O45" s="325"/>
      <c r="P45" s="326"/>
      <c r="Q45" s="327"/>
      <c r="R45" s="328"/>
      <c r="S45" s="329"/>
      <c r="T45" s="330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2"/>
      <c r="AJ45" s="327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9"/>
      <c r="AZ45" s="327"/>
      <c r="BA45" s="328"/>
      <c r="BB45" s="328"/>
      <c r="BC45" s="328"/>
      <c r="BD45" s="328"/>
      <c r="BE45" s="328"/>
      <c r="BF45" s="333"/>
    </row>
    <row r="46" spans="3:58" ht="15" customHeight="1">
      <c r="C46" s="295">
        <f>IF(入力!B37="","",入力!B37)</f>
        <v>7</v>
      </c>
      <c r="D46" s="296"/>
      <c r="E46" s="297"/>
      <c r="F46" s="301" t="str">
        <f>IF(入力!C38="","",入力!C37&amp;"　"&amp;入力!E37&amp;"
"&amp;入力!C38&amp;"　"&amp;入力!E38)</f>
        <v>ｲｲｼﾞﾏ　ｿｳﾀ
飯島　颯太</v>
      </c>
      <c r="G46" s="302"/>
      <c r="H46" s="302"/>
      <c r="I46" s="302"/>
      <c r="J46" s="302"/>
      <c r="K46" s="302"/>
      <c r="L46" s="302"/>
      <c r="M46" s="302"/>
      <c r="N46" s="302"/>
      <c r="O46" s="302"/>
      <c r="P46" s="303"/>
      <c r="Q46" s="307">
        <f>IF(入力!G37="","",入力!G37)</f>
        <v>4</v>
      </c>
      <c r="R46" s="308"/>
      <c r="S46" s="309"/>
      <c r="T46" s="313" t="str">
        <f>IF(入力!I37="","",入力!I37)</f>
        <v>成田市立下総小学校</v>
      </c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5"/>
      <c r="AJ46" s="307">
        <f>IF(入力!M37="","",入力!M37)</f>
        <v>514390369</v>
      </c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9"/>
      <c r="AZ46" s="307">
        <f>IF(入力!P37="","",入力!P37)</f>
        <v>133</v>
      </c>
      <c r="BA46" s="308"/>
      <c r="BB46" s="308"/>
      <c r="BC46" s="308"/>
      <c r="BD46" s="308"/>
      <c r="BE46" s="308"/>
      <c r="BF46" s="319"/>
    </row>
    <row r="47" spans="3:58" ht="15" customHeight="1">
      <c r="C47" s="321"/>
      <c r="D47" s="322"/>
      <c r="E47" s="323"/>
      <c r="F47" s="324"/>
      <c r="G47" s="325"/>
      <c r="H47" s="325"/>
      <c r="I47" s="325"/>
      <c r="J47" s="325"/>
      <c r="K47" s="325"/>
      <c r="L47" s="325"/>
      <c r="M47" s="325"/>
      <c r="N47" s="325"/>
      <c r="O47" s="325"/>
      <c r="P47" s="326"/>
      <c r="Q47" s="327"/>
      <c r="R47" s="328"/>
      <c r="S47" s="329"/>
      <c r="T47" s="330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2"/>
      <c r="AJ47" s="327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9"/>
      <c r="AZ47" s="327"/>
      <c r="BA47" s="328"/>
      <c r="BB47" s="328"/>
      <c r="BC47" s="328"/>
      <c r="BD47" s="328"/>
      <c r="BE47" s="328"/>
      <c r="BF47" s="333"/>
    </row>
    <row r="48" spans="3:58" ht="15" customHeight="1">
      <c r="C48" s="295">
        <f>IF(入力!B39="","",入力!B39)</f>
        <v>8</v>
      </c>
      <c r="D48" s="296"/>
      <c r="E48" s="297"/>
      <c r="F48" s="301" t="str">
        <f>IF(入力!C40="","",入力!C39&amp;"　"&amp;入力!E39&amp;"
"&amp;入力!C40&amp;"　"&amp;入力!E40)</f>
        <v>ｱｵｷ　ﾊﾙ
青木　陽</v>
      </c>
      <c r="G48" s="302"/>
      <c r="H48" s="302"/>
      <c r="I48" s="302"/>
      <c r="J48" s="302"/>
      <c r="K48" s="302"/>
      <c r="L48" s="302"/>
      <c r="M48" s="302"/>
      <c r="N48" s="302"/>
      <c r="O48" s="302"/>
      <c r="P48" s="303"/>
      <c r="Q48" s="307">
        <f>IF(入力!G39="","",入力!G39)</f>
        <v>4</v>
      </c>
      <c r="R48" s="308"/>
      <c r="S48" s="309"/>
      <c r="T48" s="313" t="str">
        <f>IF(入力!I39="","",入力!I39)</f>
        <v>香取市立佐原小学校</v>
      </c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5"/>
      <c r="AJ48" s="307">
        <f>IF(入力!M39="","",入力!M39)</f>
        <v>514590508</v>
      </c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9"/>
      <c r="AZ48" s="307">
        <f>IF(入力!P39="","",入力!P39)</f>
        <v>145</v>
      </c>
      <c r="BA48" s="308"/>
      <c r="BB48" s="308"/>
      <c r="BC48" s="308"/>
      <c r="BD48" s="308"/>
      <c r="BE48" s="308"/>
      <c r="BF48" s="319"/>
    </row>
    <row r="49" spans="3:58" ht="15" customHeight="1">
      <c r="C49" s="321"/>
      <c r="D49" s="322"/>
      <c r="E49" s="323"/>
      <c r="F49" s="324"/>
      <c r="G49" s="325"/>
      <c r="H49" s="325"/>
      <c r="I49" s="325"/>
      <c r="J49" s="325"/>
      <c r="K49" s="325"/>
      <c r="L49" s="325"/>
      <c r="M49" s="325"/>
      <c r="N49" s="325"/>
      <c r="O49" s="325"/>
      <c r="P49" s="326"/>
      <c r="Q49" s="327"/>
      <c r="R49" s="328"/>
      <c r="S49" s="329"/>
      <c r="T49" s="330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2"/>
      <c r="AJ49" s="327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9"/>
      <c r="AZ49" s="327"/>
      <c r="BA49" s="328"/>
      <c r="BB49" s="328"/>
      <c r="BC49" s="328"/>
      <c r="BD49" s="328"/>
      <c r="BE49" s="328"/>
      <c r="BF49" s="333"/>
    </row>
    <row r="50" spans="3:58" ht="15" customHeight="1">
      <c r="C50" s="295">
        <f>IF(入力!B41="","",入力!B41)</f>
        <v>9</v>
      </c>
      <c r="D50" s="296"/>
      <c r="E50" s="297"/>
      <c r="F50" s="301" t="str">
        <f>IF(入力!C42="","",入力!C41&amp;"　"&amp;入力!E41&amp;"
"&amp;入力!C42&amp;"　"&amp;入力!E42)</f>
        <v>ｵｶﾞﾜ　ﾊﾙﾄ
小川　陽士</v>
      </c>
      <c r="G50" s="302"/>
      <c r="H50" s="302"/>
      <c r="I50" s="302"/>
      <c r="J50" s="302"/>
      <c r="K50" s="302"/>
      <c r="L50" s="302"/>
      <c r="M50" s="302"/>
      <c r="N50" s="302"/>
      <c r="O50" s="302"/>
      <c r="P50" s="303"/>
      <c r="Q50" s="307">
        <f>IF(入力!G41="","",入力!G41)</f>
        <v>5</v>
      </c>
      <c r="R50" s="308"/>
      <c r="S50" s="309"/>
      <c r="T50" s="313" t="str">
        <f>IF(入力!I41="","",入力!I41)</f>
        <v>香取市立小見川西小学校</v>
      </c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5"/>
      <c r="AJ50" s="307">
        <f>IF(入力!M41="","",入力!M41)</f>
        <v>516976268</v>
      </c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9"/>
      <c r="AZ50" s="307">
        <f>IF(入力!P41="","",入力!P41)</f>
        <v>138</v>
      </c>
      <c r="BA50" s="308"/>
      <c r="BB50" s="308"/>
      <c r="BC50" s="308"/>
      <c r="BD50" s="308"/>
      <c r="BE50" s="308"/>
      <c r="BF50" s="319"/>
    </row>
    <row r="51" spans="3:58" ht="15" customHeight="1">
      <c r="C51" s="321"/>
      <c r="D51" s="322"/>
      <c r="E51" s="323"/>
      <c r="F51" s="324"/>
      <c r="G51" s="325"/>
      <c r="H51" s="325"/>
      <c r="I51" s="325"/>
      <c r="J51" s="325"/>
      <c r="K51" s="325"/>
      <c r="L51" s="325"/>
      <c r="M51" s="325"/>
      <c r="N51" s="325"/>
      <c r="O51" s="325"/>
      <c r="P51" s="326"/>
      <c r="Q51" s="327"/>
      <c r="R51" s="328"/>
      <c r="S51" s="329"/>
      <c r="T51" s="330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2"/>
      <c r="AJ51" s="327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9"/>
      <c r="AZ51" s="327"/>
      <c r="BA51" s="328"/>
      <c r="BB51" s="328"/>
      <c r="BC51" s="328"/>
      <c r="BD51" s="328"/>
      <c r="BE51" s="328"/>
      <c r="BF51" s="333"/>
    </row>
    <row r="52" spans="3:58" ht="15" customHeight="1">
      <c r="C52" s="295">
        <f>IF(入力!B43="","",入力!B43)</f>
        <v>10</v>
      </c>
      <c r="D52" s="296"/>
      <c r="E52" s="297"/>
      <c r="F52" s="301" t="str">
        <f>IF(入力!C44="","",入力!C43&amp;"　"&amp;入力!E43&amp;"
"&amp;入力!C44&amp;"　"&amp;入力!E44)</f>
        <v>ﾀｶｵｶ　ﾉﾘﾌﾐ
高岡　典史</v>
      </c>
      <c r="G52" s="302"/>
      <c r="H52" s="302"/>
      <c r="I52" s="302"/>
      <c r="J52" s="302"/>
      <c r="K52" s="302"/>
      <c r="L52" s="302"/>
      <c r="M52" s="302"/>
      <c r="N52" s="302"/>
      <c r="O52" s="302"/>
      <c r="P52" s="303"/>
      <c r="Q52" s="307">
        <f>IF(入力!G43="","",入力!G43)</f>
        <v>4</v>
      </c>
      <c r="R52" s="308"/>
      <c r="S52" s="309"/>
      <c r="T52" s="313" t="str">
        <f>IF(入力!I43="","",入力!I43)</f>
        <v>香取市立府馬小学校</v>
      </c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5"/>
      <c r="AJ52" s="307">
        <f>IF(入力!M43="","",入力!M43)</f>
        <v>516717001</v>
      </c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9"/>
      <c r="AZ52" s="307">
        <f>IF(入力!P43="","",入力!P43)</f>
        <v>147</v>
      </c>
      <c r="BA52" s="308"/>
      <c r="BB52" s="308"/>
      <c r="BC52" s="308"/>
      <c r="BD52" s="308"/>
      <c r="BE52" s="308"/>
      <c r="BF52" s="319"/>
    </row>
    <row r="53" spans="3:58" ht="15" customHeight="1">
      <c r="C53" s="321"/>
      <c r="D53" s="322"/>
      <c r="E53" s="323"/>
      <c r="F53" s="324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327"/>
      <c r="R53" s="328"/>
      <c r="S53" s="329"/>
      <c r="T53" s="330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2"/>
      <c r="AJ53" s="327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9"/>
      <c r="AZ53" s="327"/>
      <c r="BA53" s="328"/>
      <c r="BB53" s="328"/>
      <c r="BC53" s="328"/>
      <c r="BD53" s="328"/>
      <c r="BE53" s="328"/>
      <c r="BF53" s="333"/>
    </row>
    <row r="54" spans="3:58" ht="15" customHeight="1">
      <c r="C54" s="295">
        <f>IF(入力!B45="","",入力!B45)</f>
        <v>11</v>
      </c>
      <c r="D54" s="296"/>
      <c r="E54" s="297"/>
      <c r="F54" s="301" t="str">
        <f>IF(入力!C46="","",入力!C45&amp;"　"&amp;入力!E45&amp;"
"&amp;入力!C46&amp;"　"&amp;入力!E46)</f>
        <v>ﾎｼｺｼ　ﾀﾞｲｷ
星越　大輝</v>
      </c>
      <c r="G54" s="302"/>
      <c r="H54" s="302"/>
      <c r="I54" s="302"/>
      <c r="J54" s="302"/>
      <c r="K54" s="302"/>
      <c r="L54" s="302"/>
      <c r="M54" s="302"/>
      <c r="N54" s="302"/>
      <c r="O54" s="302"/>
      <c r="P54" s="303"/>
      <c r="Q54" s="307">
        <f>IF(入力!G45="","",入力!G45)</f>
        <v>3</v>
      </c>
      <c r="R54" s="308"/>
      <c r="S54" s="309"/>
      <c r="T54" s="313" t="str">
        <f>IF(入力!I45="","",入力!I45)</f>
        <v>香取市立小見川中央小学校</v>
      </c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5"/>
      <c r="AJ54" s="307">
        <f>IF(入力!M45="","",入力!M45)</f>
        <v>516716994</v>
      </c>
      <c r="AK54" s="308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9"/>
      <c r="AZ54" s="307">
        <f>IF(入力!P45="","",入力!P45)</f>
        <v>141</v>
      </c>
      <c r="BA54" s="308"/>
      <c r="BB54" s="308"/>
      <c r="BC54" s="308"/>
      <c r="BD54" s="308"/>
      <c r="BE54" s="308"/>
      <c r="BF54" s="319"/>
    </row>
    <row r="55" spans="3:58" ht="15" customHeight="1">
      <c r="C55" s="321"/>
      <c r="D55" s="322"/>
      <c r="E55" s="323"/>
      <c r="F55" s="324"/>
      <c r="G55" s="325"/>
      <c r="H55" s="325"/>
      <c r="I55" s="325"/>
      <c r="J55" s="325"/>
      <c r="K55" s="325"/>
      <c r="L55" s="325"/>
      <c r="M55" s="325"/>
      <c r="N55" s="325"/>
      <c r="O55" s="325"/>
      <c r="P55" s="326"/>
      <c r="Q55" s="327"/>
      <c r="R55" s="328"/>
      <c r="S55" s="329"/>
      <c r="T55" s="330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1"/>
      <c r="AH55" s="331"/>
      <c r="AI55" s="332"/>
      <c r="AJ55" s="327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9"/>
      <c r="AZ55" s="327"/>
      <c r="BA55" s="328"/>
      <c r="BB55" s="328"/>
      <c r="BC55" s="328"/>
      <c r="BD55" s="328"/>
      <c r="BE55" s="328"/>
      <c r="BF55" s="333"/>
    </row>
    <row r="56" spans="3:58" ht="15" customHeight="1">
      <c r="C56" s="295">
        <f>IF(入力!B47="","",入力!B47)</f>
        <v>12</v>
      </c>
      <c r="D56" s="296"/>
      <c r="E56" s="297"/>
      <c r="F56" s="301" t="str">
        <f>IF(入力!C48="","",入力!C47&amp;"　"&amp;入力!E47&amp;"
"&amp;入力!C48&amp;"　"&amp;入力!E48)</f>
        <v>ｵｶﾞﾜ　ｾﾝﾘ
小川　千璃</v>
      </c>
      <c r="G56" s="302"/>
      <c r="H56" s="302"/>
      <c r="I56" s="302"/>
      <c r="J56" s="302"/>
      <c r="K56" s="302"/>
      <c r="L56" s="302"/>
      <c r="M56" s="302"/>
      <c r="N56" s="302"/>
      <c r="O56" s="302"/>
      <c r="P56" s="303"/>
      <c r="Q56" s="307">
        <f>IF(入力!G47="","",入力!G47)</f>
        <v>3</v>
      </c>
      <c r="R56" s="308"/>
      <c r="S56" s="309"/>
      <c r="T56" s="313" t="str">
        <f>IF(入力!I47="","",入力!I47)</f>
        <v>香取市立小見川西小学校</v>
      </c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4"/>
      <c r="AH56" s="314"/>
      <c r="AI56" s="315"/>
      <c r="AJ56" s="307">
        <f>IF(入力!M47="","",入力!M47)</f>
        <v>516976271</v>
      </c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9"/>
      <c r="AZ56" s="307">
        <f>IF(入力!P47="","",入力!P47)</f>
        <v>124</v>
      </c>
      <c r="BA56" s="308"/>
      <c r="BB56" s="308"/>
      <c r="BC56" s="308"/>
      <c r="BD56" s="308"/>
      <c r="BE56" s="308"/>
      <c r="BF56" s="319"/>
    </row>
    <row r="57" spans="3:58" ht="15" customHeight="1" thickBot="1">
      <c r="C57" s="298"/>
      <c r="D57" s="299"/>
      <c r="E57" s="300"/>
      <c r="F57" s="304"/>
      <c r="G57" s="305"/>
      <c r="H57" s="305"/>
      <c r="I57" s="305"/>
      <c r="J57" s="305"/>
      <c r="K57" s="305"/>
      <c r="L57" s="305"/>
      <c r="M57" s="305"/>
      <c r="N57" s="305"/>
      <c r="O57" s="305"/>
      <c r="P57" s="306"/>
      <c r="Q57" s="310"/>
      <c r="R57" s="311"/>
      <c r="S57" s="312"/>
      <c r="T57" s="316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7"/>
      <c r="AF57" s="317"/>
      <c r="AG57" s="317"/>
      <c r="AH57" s="317"/>
      <c r="AI57" s="318"/>
      <c r="AJ57" s="310"/>
      <c r="AK57" s="311"/>
      <c r="AL57" s="311"/>
      <c r="AM57" s="311"/>
      <c r="AN57" s="311"/>
      <c r="AO57" s="311"/>
      <c r="AP57" s="311"/>
      <c r="AQ57" s="311"/>
      <c r="AR57" s="311"/>
      <c r="AS57" s="311"/>
      <c r="AT57" s="311"/>
      <c r="AU57" s="311"/>
      <c r="AV57" s="311"/>
      <c r="AW57" s="311"/>
      <c r="AX57" s="311"/>
      <c r="AY57" s="312"/>
      <c r="AZ57" s="310"/>
      <c r="BA57" s="311"/>
      <c r="BB57" s="311"/>
      <c r="BC57" s="311"/>
      <c r="BD57" s="311"/>
      <c r="BE57" s="311"/>
      <c r="BF57" s="3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岡澤　一男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507243617</v>
      </c>
      <c r="H7" s="285"/>
      <c r="I7" s="285"/>
      <c r="J7" s="285" t="str">
        <f>IF(入力!J7="","",入力!J7)</f>
        <v>016927</v>
      </c>
      <c r="K7" s="285"/>
      <c r="L7" s="285"/>
      <c r="M7" s="285" t="str">
        <f>IF(入力!M7="","",入力!M7)</f>
        <v/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浅野　和男</v>
      </c>
      <c r="D9" s="279"/>
      <c r="E9" s="279"/>
      <c r="F9" s="279"/>
      <c r="G9" s="285">
        <f>IF(入力!G9="","",入力!G9)</f>
        <v>513493802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星越　実</v>
      </c>
      <c r="D11" s="279"/>
      <c r="E11" s="279"/>
      <c r="F11" s="279"/>
      <c r="G11" s="285">
        <f>IF(入力!G11="","",入力!G11)</f>
        <v>516730995</v>
      </c>
      <c r="H11" s="285"/>
      <c r="I11" s="285"/>
      <c r="J11" s="285" t="str">
        <f>IF(入力!J11="","",入力!J11)</f>
        <v/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芦川　亜沙美</v>
      </c>
      <c r="D13" s="279"/>
      <c r="E13" s="279"/>
      <c r="F13" s="27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77"/>
      <c r="B14" s="277"/>
      <c r="C14" s="282"/>
      <c r="D14" s="283"/>
      <c r="E14" s="283"/>
      <c r="F14" s="28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77" t="s">
        <v>5</v>
      </c>
      <c r="B15" s="277"/>
      <c r="C15" s="278" t="str">
        <f>IF(入力!C16="","",入力!C16&amp;"　"&amp;入力!E16)</f>
        <v>竹内　貴代</v>
      </c>
      <c r="D15" s="279"/>
      <c r="E15" s="279"/>
      <c r="F15" s="28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77"/>
      <c r="B16" s="277"/>
      <c r="C16" s="282"/>
      <c r="D16" s="283"/>
      <c r="E16" s="283"/>
      <c r="F16" s="28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77" t="s">
        <v>6</v>
      </c>
      <c r="B17" s="277"/>
      <c r="C17" s="288" t="str">
        <f>IF(入力!C17="","",入力!C17&amp;"　"&amp;入力!E17)</f>
        <v>香取市津宮１５３０－１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０９０-４３６１-８０６１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芦川　碧惟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香取市立佐原小学校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514331756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七五三　風河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香取市立佐原小学校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515547294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芦川　大莉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香取市立佐原小学校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514590479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七五三　稜麻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香取市立佐原小学校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515547303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坂本　賢汰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香取市立佐原小学校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515547313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松本　遙斗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香取市立佐原小学校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515547324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飯島　颯太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成田市立下総小学校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514390369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青木　陽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香取市立佐原小学校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514590508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小川　陽士</v>
      </c>
      <c r="D41" s="279"/>
      <c r="E41" s="279"/>
      <c r="F41" s="279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香取市立小見川西小学校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516976268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高岡　典史</v>
      </c>
      <c r="D43" s="279"/>
      <c r="E43" s="279"/>
      <c r="F43" s="279"/>
      <c r="G43" s="277">
        <f>IF(入力!G43="","",入力!G43)</f>
        <v>4</v>
      </c>
      <c r="H43" s="277" t="str">
        <f>IF(入力!H43="","",入力!H43)</f>
        <v/>
      </c>
      <c r="I43" s="277" t="str">
        <f>IF(入力!I43="","",入力!I43)</f>
        <v>香取市立府馬小学校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516717001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星越　大輝</v>
      </c>
      <c r="D45" s="279"/>
      <c r="E45" s="279"/>
      <c r="F45" s="279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香取市立小見川中央小学校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516716994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小川　千璃</v>
      </c>
      <c r="D47" s="279"/>
      <c r="E47" s="279"/>
      <c r="F47" s="279"/>
      <c r="G47" s="277">
        <f>IF(入力!G47="","",入力!G47)</f>
        <v>3</v>
      </c>
      <c r="H47" s="277" t="str">
        <f>IF(入力!H47="","",入力!H47)</f>
        <v/>
      </c>
      <c r="I47" s="277" t="str">
        <f>IF(入力!I47="","",入力!I47)</f>
        <v>香取市立小見川西小学校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516976271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7" t="s">
        <v>0</v>
      </c>
      <c r="B2" s="277"/>
      <c r="C2" s="288" t="str">
        <f>IF(入力!C3="","",入力!C3)</f>
        <v>佐原クラブ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5" customHeight="1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>
      <c r="A4" s="277" t="s">
        <v>18</v>
      </c>
      <c r="B4" s="277"/>
      <c r="C4" s="289">
        <f>IF(入力!C4="","",IF(入力!C5="",入力!C4,入力!C4&amp;"　　"&amp;入力!C5))</f>
        <v>430814915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77" t="s">
        <v>1</v>
      </c>
      <c r="B6" s="277"/>
      <c r="C6" s="278" t="str">
        <f>IF(入力!C8="","",入力!C8&amp;"　"&amp;入力!E8)</f>
        <v>岡澤　一男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77"/>
      <c r="B7" s="277"/>
      <c r="C7" s="280"/>
      <c r="D7" s="281"/>
      <c r="E7" s="281"/>
      <c r="F7" s="281"/>
      <c r="G7" s="285">
        <f>IF(入力!G7="","",入力!G7)</f>
        <v>507243617</v>
      </c>
      <c r="H7" s="285"/>
      <c r="I7" s="285"/>
      <c r="J7" s="285" t="str">
        <f>IF(入力!J7="","",入力!J7)</f>
        <v>016927</v>
      </c>
      <c r="K7" s="285"/>
      <c r="L7" s="285"/>
      <c r="M7" s="285" t="str">
        <f>IF(入力!M7="","",入力!M7)</f>
        <v/>
      </c>
      <c r="N7" s="285"/>
      <c r="O7" s="285"/>
    </row>
    <row r="8" spans="1:15" ht="13.5" customHeight="1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77" t="s">
        <v>19</v>
      </c>
      <c r="B9" s="277"/>
      <c r="C9" s="278" t="str">
        <f>IF(入力!C10="","",入力!C10&amp;"　"&amp;入力!E10)</f>
        <v>浅野　和男</v>
      </c>
      <c r="D9" s="279"/>
      <c r="E9" s="279"/>
      <c r="F9" s="279"/>
      <c r="G9" s="285">
        <f>IF(入力!G9="","",入力!G9)</f>
        <v>513493802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/>
      </c>
      <c r="N9" s="285"/>
      <c r="O9" s="285"/>
    </row>
    <row r="10" spans="1:15" ht="14.45" customHeight="1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77" t="s">
        <v>20</v>
      </c>
      <c r="B11" s="277"/>
      <c r="C11" s="278" t="str">
        <f>IF(入力!C12="","",入力!C12&amp;"　"&amp;入力!E12)</f>
        <v>星越　実</v>
      </c>
      <c r="D11" s="279"/>
      <c r="E11" s="279"/>
      <c r="F11" s="279"/>
      <c r="G11" s="285">
        <f>IF(入力!G11="","",入力!G11)</f>
        <v>516730995</v>
      </c>
      <c r="H11" s="285"/>
      <c r="I11" s="285"/>
      <c r="J11" s="285" t="str">
        <f>IF(入力!J11="","",入力!J11)</f>
        <v/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77" t="s">
        <v>4</v>
      </c>
      <c r="B13" s="277"/>
      <c r="C13" s="278" t="str">
        <f>IF(入力!C14="","",入力!C14&amp;"　"&amp;入力!E14)</f>
        <v>芦川　亜沙美</v>
      </c>
      <c r="D13" s="279"/>
      <c r="E13" s="279"/>
      <c r="F13" s="27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77"/>
      <c r="B14" s="277"/>
      <c r="C14" s="282"/>
      <c r="D14" s="283"/>
      <c r="E14" s="283"/>
      <c r="F14" s="28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77" t="s">
        <v>5</v>
      </c>
      <c r="B15" s="277"/>
      <c r="C15" s="278" t="str">
        <f>IF(入力!C16="","",入力!C16&amp;"　"&amp;入力!E16)</f>
        <v>竹内　貴代</v>
      </c>
      <c r="D15" s="279"/>
      <c r="E15" s="279"/>
      <c r="F15" s="28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77"/>
      <c r="B16" s="277"/>
      <c r="C16" s="282"/>
      <c r="D16" s="283"/>
      <c r="E16" s="283"/>
      <c r="F16" s="28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77" t="s">
        <v>6</v>
      </c>
      <c r="B17" s="277"/>
      <c r="C17" s="288" t="str">
        <f>IF(入力!C17="","",入力!C17&amp;"　"&amp;入力!E17)</f>
        <v>香取市津宮１５３０－１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77" t="s">
        <v>7</v>
      </c>
      <c r="B19" s="277"/>
      <c r="C19" s="288" t="str">
        <f>IF(入力!C19="","",入力!C19&amp;"　"&amp;入力!E19)</f>
        <v>０９０-４３６１-８０６１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77" t="s">
        <v>8</v>
      </c>
      <c r="B21" s="277"/>
      <c r="C21" s="288" t="str">
        <f>IF(入力!C21="","",入力!C21&amp;"－"&amp;入力!E21&amp;"－"&amp;入力!G21)</f>
        <v/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芦川　碧惟</v>
      </c>
      <c r="D25" s="279"/>
      <c r="E25" s="279"/>
      <c r="F25" s="279"/>
      <c r="G25" s="277">
        <f>IF(入力!G25="","",入力!G25)</f>
        <v>6</v>
      </c>
      <c r="H25" s="277" t="str">
        <f>IF(入力!H25="","",入力!H25)</f>
        <v/>
      </c>
      <c r="I25" s="277" t="str">
        <f>IF(入力!I25="","",入力!I25)</f>
        <v>香取市立佐原小学校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514331756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>
      <c r="A27" s="277">
        <v>2</v>
      </c>
      <c r="B27" s="277">
        <f>IF(入力!B27="","",入力!B27)</f>
        <v>2</v>
      </c>
      <c r="C27" s="278" t="str">
        <f>IF(入力!C28="","",入力!C28&amp;"　"&amp;入力!E28)</f>
        <v>七五三　風河</v>
      </c>
      <c r="D27" s="279"/>
      <c r="E27" s="279"/>
      <c r="F27" s="279"/>
      <c r="G27" s="277">
        <f>IF(入力!G27="","",入力!G27)</f>
        <v>6</v>
      </c>
      <c r="H27" s="277" t="str">
        <f>IF(入力!H27="","",入力!H27)</f>
        <v/>
      </c>
      <c r="I27" s="277" t="str">
        <f>IF(入力!I27="","",入力!I27)</f>
        <v>香取市立佐原小学校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515547294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>
      <c r="A29" s="277">
        <v>3</v>
      </c>
      <c r="B29" s="277">
        <f>IF(入力!B29="","",入力!B29)</f>
        <v>3</v>
      </c>
      <c r="C29" s="278" t="str">
        <f>IF(入力!C30="","",入力!C30&amp;"　"&amp;入力!E30)</f>
        <v>芦川　大莉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香取市立佐原小学校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514590479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>
      <c r="A31" s="277">
        <v>4</v>
      </c>
      <c r="B31" s="277">
        <f>IF(入力!B31="","",入力!B31)</f>
        <v>4</v>
      </c>
      <c r="C31" s="278" t="str">
        <f>IF(入力!C32="","",入力!C32&amp;"　"&amp;入力!E32)</f>
        <v>七五三　稜麻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香取市立佐原小学校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515547303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>
      <c r="A33" s="277">
        <v>5</v>
      </c>
      <c r="B33" s="277">
        <f>IF(入力!B33="","",入力!B33)</f>
        <v>5</v>
      </c>
      <c r="C33" s="278" t="str">
        <f>IF(入力!C34="","",入力!C34&amp;"　"&amp;入力!E34)</f>
        <v>坂本　賢汰</v>
      </c>
      <c r="D33" s="279"/>
      <c r="E33" s="279"/>
      <c r="F33" s="279"/>
      <c r="G33" s="277">
        <f>IF(入力!G33="","",入力!G33)</f>
        <v>5</v>
      </c>
      <c r="H33" s="277" t="str">
        <f>IF(入力!H33="","",入力!H33)</f>
        <v/>
      </c>
      <c r="I33" s="277" t="str">
        <f>IF(入力!I33="","",入力!I33)</f>
        <v>香取市立佐原小学校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515547313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>
      <c r="A35" s="277">
        <v>6</v>
      </c>
      <c r="B35" s="277">
        <f>IF(入力!B35="","",入力!B35)</f>
        <v>6</v>
      </c>
      <c r="C35" s="278" t="str">
        <f>IF(入力!C36="","",入力!C36&amp;"　"&amp;入力!E36)</f>
        <v>松本　遙斗</v>
      </c>
      <c r="D35" s="279"/>
      <c r="E35" s="279"/>
      <c r="F35" s="279"/>
      <c r="G35" s="277">
        <f>IF(入力!G35="","",入力!G35)</f>
        <v>5</v>
      </c>
      <c r="H35" s="277" t="str">
        <f>IF(入力!H35="","",入力!H35)</f>
        <v/>
      </c>
      <c r="I35" s="277" t="str">
        <f>IF(入力!I35="","",入力!I35)</f>
        <v>香取市立佐原小学校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515547324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>
      <c r="A37" s="277">
        <v>7</v>
      </c>
      <c r="B37" s="277">
        <f>IF(入力!B37="","",入力!B37)</f>
        <v>7</v>
      </c>
      <c r="C37" s="278" t="str">
        <f>IF(入力!C38="","",入力!C38&amp;"　"&amp;入力!E38)</f>
        <v>飯島　颯太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成田市立下総小学校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514390369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>
      <c r="A39" s="277">
        <v>8</v>
      </c>
      <c r="B39" s="277">
        <f>IF(入力!B39="","",入力!B39)</f>
        <v>8</v>
      </c>
      <c r="C39" s="278" t="str">
        <f>IF(入力!C40="","",入力!C40&amp;"　"&amp;入力!E40)</f>
        <v>青木　陽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香取市立佐原小学校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514590508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>
      <c r="A41" s="277">
        <v>9</v>
      </c>
      <c r="B41" s="277">
        <f>IF(入力!B41="","",入力!B41)</f>
        <v>9</v>
      </c>
      <c r="C41" s="278" t="str">
        <f>IF(入力!C42="","",入力!C42&amp;"　"&amp;入力!E42)</f>
        <v>小川　陽士</v>
      </c>
      <c r="D41" s="279"/>
      <c r="E41" s="279"/>
      <c r="F41" s="279"/>
      <c r="G41" s="277">
        <f>IF(入力!G41="","",入力!G41)</f>
        <v>5</v>
      </c>
      <c r="H41" s="277" t="str">
        <f>IF(入力!H41="","",入力!H41)</f>
        <v/>
      </c>
      <c r="I41" s="277" t="str">
        <f>IF(入力!I41="","",入力!I41)</f>
        <v>香取市立小見川西小学校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516976268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>
      <c r="A43" s="277">
        <v>10</v>
      </c>
      <c r="B43" s="277">
        <f>IF(入力!B43="","",入力!B43)</f>
        <v>10</v>
      </c>
      <c r="C43" s="278" t="str">
        <f>IF(入力!C44="","",入力!C44&amp;"　"&amp;入力!E44)</f>
        <v>高岡　典史</v>
      </c>
      <c r="D43" s="279"/>
      <c r="E43" s="279"/>
      <c r="F43" s="279"/>
      <c r="G43" s="277">
        <f>IF(入力!G43="","",入力!G43)</f>
        <v>4</v>
      </c>
      <c r="H43" s="277" t="str">
        <f>IF(入力!H43="","",入力!H43)</f>
        <v/>
      </c>
      <c r="I43" s="277" t="str">
        <f>IF(入力!I43="","",入力!I43)</f>
        <v>香取市立府馬小学校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516717001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>
      <c r="A45" s="277">
        <v>11</v>
      </c>
      <c r="B45" s="277">
        <f>IF(入力!B45="","",入力!B45)</f>
        <v>11</v>
      </c>
      <c r="C45" s="278" t="str">
        <f>IF(入力!C46="","",入力!C46&amp;"　"&amp;入力!E46)</f>
        <v>星越　大輝</v>
      </c>
      <c r="D45" s="279"/>
      <c r="E45" s="279"/>
      <c r="F45" s="279"/>
      <c r="G45" s="277">
        <f>IF(入力!G45="","",入力!G45)</f>
        <v>3</v>
      </c>
      <c r="H45" s="277" t="str">
        <f>IF(入力!H45="","",入力!H45)</f>
        <v/>
      </c>
      <c r="I45" s="277" t="str">
        <f>IF(入力!I45="","",入力!I45)</f>
        <v>香取市立小見川中央小学校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516716994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>
      <c r="A47" s="277">
        <v>12</v>
      </c>
      <c r="B47" s="277">
        <f>IF(入力!B47="","",入力!B47)</f>
        <v>12</v>
      </c>
      <c r="C47" s="278" t="str">
        <f>IF(入力!C48="","",入力!C48&amp;"　"&amp;入力!E48)</f>
        <v>小川　千璃</v>
      </c>
      <c r="D47" s="279"/>
      <c r="E47" s="279"/>
      <c r="F47" s="279"/>
      <c r="G47" s="277">
        <f>IF(入力!G47="","",入力!G47)</f>
        <v>3</v>
      </c>
      <c r="H47" s="277" t="str">
        <f>IF(入力!H47="","",入力!H47)</f>
        <v/>
      </c>
      <c r="I47" s="277" t="str">
        <f>IF(入力!I47="","",入力!I47)</f>
        <v>香取市立小見川西小学校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516976271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>
      <c r="A49" s="277">
        <v>13</v>
      </c>
      <c r="B49" s="277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77" t="str">
        <f>IF(入力!G49="","",入力!G49)</f>
        <v/>
      </c>
      <c r="H49" s="277" t="str">
        <f>IF(入力!H49="","",入力!H49)</f>
        <v/>
      </c>
      <c r="I49" s="277" t="str">
        <f>IF(入力!I49="","",入力!I49)</f>
        <v/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 t="str">
        <f>IF(入力!M49="","",入力!M49)</f>
        <v/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9</v>
      </c>
      <c r="J5" s="457" t="str">
        <f>IF(入力!A55="","",入力!A55)</f>
        <v>『どんな時も自分達のバレーをする！』を目標に、一つ一つのプレーを大事にして全力で戦います。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香取市小見川4866-361-21-1</v>
      </c>
      <c r="U17" s="33" t="str">
        <f>IF(入力!AL9="","",入力!AL9)</f>
        <v>０４７８</v>
      </c>
      <c r="V17" s="33" t="str">
        <f>IF(入力!AK10="","",入力!AK10)</f>
        <v>８３</v>
      </c>
      <c r="W17" s="33" t="str">
        <f>IF(入力!AP10="","",入力!AP10)</f>
        <v>３１０６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星越</v>
      </c>
      <c r="D20" s="33" t="str">
        <f>IF(入力!E12="","",入力!E12)</f>
        <v>実</v>
      </c>
      <c r="E20" s="33" t="str">
        <f>IF(入力!C11="","",入力!C11)</f>
        <v>ﾎｼｺｼ</v>
      </c>
      <c r="F20" s="33" t="str">
        <f>IF(入力!E11="","",入力!E11)</f>
        <v>ﾐﾉﾙ</v>
      </c>
      <c r="G20" s="33">
        <f>IF(入力!G11="","",入力!G11)</f>
        <v>516730995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２８７</v>
      </c>
      <c r="S20" s="33" t="str">
        <f>IF(入力!W11="","",入力!W11)</f>
        <v>００３６</v>
      </c>
      <c r="T20" s="33" t="str">
        <f>IF(入力!P12="","",入力!P12)</f>
        <v>香取市観音585-13</v>
      </c>
      <c r="U20" s="33" t="str">
        <f>IF(入力!AL11="","",入力!AL11)</f>
        <v>０８０</v>
      </c>
      <c r="V20" s="33" t="str">
        <f>IF(入力!AK12="","",入力!AK12)</f>
        <v>３３８５</v>
      </c>
      <c r="W20" s="33" t="str">
        <f>IF(入力!AP12="","",入力!AP12)</f>
        <v>０９６１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竹内</v>
      </c>
      <c r="D22" s="33" t="str">
        <f>IF(入力!E16="","",入力!E16)</f>
        <v>貴代</v>
      </c>
      <c r="E22" s="33" t="str">
        <f>IF(入力!C15="","",入力!C15)</f>
        <v>ﾀｹｳﾁ</v>
      </c>
      <c r="F22" s="33" t="str">
        <f>IF(入力!E15="","",入力!E15)</f>
        <v>ｷﾖ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香取市津宮１５３０－１</v>
      </c>
      <c r="U22" s="33" t="str">
        <f>IF(入力!AL15="","",入力!AL15)</f>
        <v>０９０</v>
      </c>
      <c r="V22" s="33" t="str">
        <f>IF(入力!AK16="","",入力!AK16)</f>
        <v>４３６１</v>
      </c>
      <c r="W22" s="33" t="str">
        <f>IF(入力!AP16="","",入力!AP16)</f>
        <v>８０６１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芦川</v>
      </c>
      <c r="D23" s="33" t="str">
        <f>IF(入力!$E$14="","",入力!$E$14)</f>
        <v>亜沙美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芦川</v>
      </c>
      <c r="D24" s="74" t="str">
        <f>VLOOKUP($B$51,$A$53:$F$352,4)</f>
        <v>碧惟</v>
      </c>
      <c r="E24" s="74" t="str">
        <f>VLOOKUP($B$51,$A$53:$F$352,5)</f>
        <v>ｱｼｶﾜ</v>
      </c>
      <c r="F24" s="74" t="str">
        <f>VLOOKUP($B$51,$A$53:$F$352,6)</f>
        <v>ｱｵｲ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芦川</v>
      </c>
      <c r="D53" s="33" t="str">
        <f>IF(入力!E26="","",入力!E26)</f>
        <v>碧惟</v>
      </c>
      <c r="E53" s="33" t="str">
        <f>IF(入力!C25="","",入力!C25)</f>
        <v>ｱｼｶﾜ</v>
      </c>
      <c r="F53" s="33" t="str">
        <f>IF(入力!E25="","",入力!E25)</f>
        <v>ｱｵｲ</v>
      </c>
      <c r="G53" s="33">
        <f>IF(入力!M25="","",入力!M25)</f>
        <v>514331756</v>
      </c>
      <c r="H53" s="33" t="str">
        <f>IF(入力!I25="","",入力!I25)</f>
        <v>香取市立佐原小学校</v>
      </c>
      <c r="I53" s="33">
        <f>IF(入力!G25="","",入力!G25)</f>
        <v>6</v>
      </c>
      <c r="J53" s="33">
        <f>IF(入力!P25="","",入力!P25)</f>
        <v>163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七五三</v>
      </c>
      <c r="D54" s="33" t="str">
        <f>IF(入力!E28="","",入力!E28)</f>
        <v>風河</v>
      </c>
      <c r="E54" s="33" t="str">
        <f>IF(入力!C27="","",入力!C27)</f>
        <v>ｼﾒ</v>
      </c>
      <c r="F54" s="33" t="str">
        <f>IF(入力!E27="","",入力!E27)</f>
        <v>ﾌｳｶﾞ</v>
      </c>
      <c r="G54" s="33">
        <f>IF(入力!M27="","",入力!M27)</f>
        <v>515547294</v>
      </c>
      <c r="H54" s="33" t="str">
        <f>IF(入力!I27="","",入力!I27)</f>
        <v>香取市立佐原小学校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芦川</v>
      </c>
      <c r="D55" s="33" t="str">
        <f>IF(入力!E30="","",入力!E30)</f>
        <v>大莉</v>
      </c>
      <c r="E55" s="33" t="str">
        <f>IF(入力!C29="","",入力!C29)</f>
        <v>ｱｼｶﾜ</v>
      </c>
      <c r="F55" s="33" t="str">
        <f>IF(入力!E29="","",入力!E29)</f>
        <v>ﾀﾞｲﾘ</v>
      </c>
      <c r="G55" s="33">
        <f>IF(入力!M29="","",入力!M29)</f>
        <v>514590479</v>
      </c>
      <c r="H55" s="33" t="str">
        <f>IF(入力!I29="","",入力!I29)</f>
        <v>香取市立佐原小学校</v>
      </c>
      <c r="I55" s="33">
        <f>IF(入力!G29="","",入力!G29)</f>
        <v>5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七五三</v>
      </c>
      <c r="D56" s="33" t="str">
        <f>IF(入力!E32="","",入力!E32)</f>
        <v>稜麻</v>
      </c>
      <c r="E56" s="33" t="str">
        <f>IF(入力!C31="","",入力!C31)</f>
        <v>ｼﾒ</v>
      </c>
      <c r="F56" s="33" t="str">
        <f>IF(入力!E31="","",入力!E31)</f>
        <v>ﾘｮｳﾏ</v>
      </c>
      <c r="G56" s="33">
        <f>IF(入力!M31="","",入力!M31)</f>
        <v>515547303</v>
      </c>
      <c r="H56" s="33" t="str">
        <f>IF(入力!I31="","",入力!I31)</f>
        <v>香取市立佐原小学校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坂本</v>
      </c>
      <c r="D57" s="33" t="str">
        <f>IF(入力!E34="","",入力!E34)</f>
        <v>賢汰</v>
      </c>
      <c r="E57" s="33" t="str">
        <f>IF(入力!C33="","",入力!C33)</f>
        <v>ｻｶﾓﾄ</v>
      </c>
      <c r="F57" s="33" t="str">
        <f>IF(入力!E33="","",入力!E33)</f>
        <v>ｹﾝﾀ</v>
      </c>
      <c r="G57" s="33">
        <f>IF(入力!M33="","",入力!M33)</f>
        <v>515547313</v>
      </c>
      <c r="H57" s="33" t="str">
        <f>IF(入力!I33="","",入力!I33)</f>
        <v>香取市立佐原小学校</v>
      </c>
      <c r="I57" s="33">
        <f>IF(入力!G33="","",入力!G33)</f>
        <v>5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松本</v>
      </c>
      <c r="D58" s="33" t="str">
        <f>IF(入力!E36="","",入力!E36)</f>
        <v>遙斗</v>
      </c>
      <c r="E58" s="33" t="str">
        <f>IF(入力!C35="","",入力!C35)</f>
        <v>ﾏﾂﾓﾄ</v>
      </c>
      <c r="F58" s="33" t="str">
        <f>IF(入力!E35="","",入力!E35)</f>
        <v>ﾊﾙﾄ</v>
      </c>
      <c r="G58" s="33">
        <f>IF(入力!M35="","",入力!M35)</f>
        <v>515547324</v>
      </c>
      <c r="H58" s="33" t="str">
        <f>IF(入力!I35="","",入力!I35)</f>
        <v>香取市立佐原小学校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颯太</v>
      </c>
      <c r="E59" s="33" t="str">
        <f>IF(入力!C37="","",入力!C37)</f>
        <v>ｲｲｼﾞﾏ</v>
      </c>
      <c r="F59" s="33" t="str">
        <f>IF(入力!E37="","",入力!E37)</f>
        <v>ｿｳﾀ</v>
      </c>
      <c r="G59" s="33">
        <f>IF(入力!M37="","",入力!M37)</f>
        <v>514390369</v>
      </c>
      <c r="H59" s="33" t="str">
        <f>IF(入力!I37="","",入力!I37)</f>
        <v>成田市立下総小学校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青木</v>
      </c>
      <c r="D60" s="33" t="str">
        <f>IF(入力!E40="","",入力!E40)</f>
        <v>陽</v>
      </c>
      <c r="E60" s="33" t="str">
        <f>IF(入力!C39="","",入力!C39)</f>
        <v>ｱｵｷ</v>
      </c>
      <c r="F60" s="33" t="str">
        <f>IF(入力!E39="","",入力!E39)</f>
        <v>ﾊﾙ</v>
      </c>
      <c r="G60" s="33">
        <f>IF(入力!M39="","",入力!M39)</f>
        <v>514590508</v>
      </c>
      <c r="H60" s="33" t="str">
        <f>IF(入力!I39="","",入力!I39)</f>
        <v>香取市立佐原小学校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陽士</v>
      </c>
      <c r="E61" s="33" t="str">
        <f>IF(入力!C41="","",入力!C41)</f>
        <v>ｵｶﾞﾜ</v>
      </c>
      <c r="F61" s="33" t="str">
        <f>IF(入力!E41="","",入力!E41)</f>
        <v>ﾊﾙﾄ</v>
      </c>
      <c r="G61" s="33">
        <f>IF(入力!M41="","",入力!M41)</f>
        <v>516976268</v>
      </c>
      <c r="H61" s="33" t="str">
        <f>IF(入力!I41="","",入力!I41)</f>
        <v>香取市立小見川西小学校</v>
      </c>
      <c r="I61" s="33">
        <f>IF(入力!G41="","",入力!G41)</f>
        <v>5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高岡</v>
      </c>
      <c r="D62" s="33" t="str">
        <f>IF(入力!E44="","",入力!E44)</f>
        <v>典史</v>
      </c>
      <c r="E62" s="33" t="str">
        <f>IF(入力!C43="","",入力!C43)</f>
        <v>ﾀｶｵｶ</v>
      </c>
      <c r="F62" s="33" t="str">
        <f>IF(入力!E43="","",入力!E43)</f>
        <v>ﾉﾘﾌﾐ</v>
      </c>
      <c r="G62" s="33">
        <f>IF(入力!M43="","",入力!M43)</f>
        <v>516717001</v>
      </c>
      <c r="H62" s="33" t="str">
        <f>IF(入力!I43="","",入力!I43)</f>
        <v>香取市立府馬小学校</v>
      </c>
      <c r="I62" s="33">
        <f>IF(入力!G43="","",入力!G43)</f>
        <v>4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星越</v>
      </c>
      <c r="D63" s="33" t="str">
        <f>IF(入力!E46="","",入力!E46)</f>
        <v>大輝</v>
      </c>
      <c r="E63" s="33" t="str">
        <f>IF(入力!C45="","",入力!C45)</f>
        <v>ﾎｼｺｼ</v>
      </c>
      <c r="F63" s="33" t="str">
        <f>IF(入力!E45="","",入力!E45)</f>
        <v>ﾀﾞｲｷ</v>
      </c>
      <c r="G63" s="33">
        <f>IF(入力!M45="","",入力!M45)</f>
        <v>516716994</v>
      </c>
      <c r="H63" s="33" t="str">
        <f>IF(入力!I45="","",入力!I45)</f>
        <v>香取市立小見川中央小学校</v>
      </c>
      <c r="I63" s="33">
        <f>IF(入力!G45="","",入力!G45)</f>
        <v>3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小川</v>
      </c>
      <c r="D64" s="33" t="str">
        <f>IF(入力!E48="","",入力!E48)</f>
        <v>千璃</v>
      </c>
      <c r="E64" s="33" t="str">
        <f>IF(入力!C47="","",入力!C47)</f>
        <v>ｵｶﾞﾜ</v>
      </c>
      <c r="F64" s="33" t="str">
        <f>IF(入力!E47="","",入力!E47)</f>
        <v>ｾﾝﾘ</v>
      </c>
      <c r="G64" s="33">
        <f>IF(入力!M47="","",入力!M47)</f>
        <v>516976271</v>
      </c>
      <c r="H64" s="33" t="str">
        <f>IF(入力!I47="","",入力!I47)</f>
        <v>香取市立小見川西小学校</v>
      </c>
      <c r="I64" s="33">
        <f>IF(入力!G47="","",入力!G47)</f>
        <v>3</v>
      </c>
      <c r="J64" s="33">
        <f>IF(入力!P47="","",入力!P47)</f>
        <v>124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2018-05-19T00:37:39Z</dcterms:modified>
</cp:coreProperties>
</file>