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9F6725A-5267-473E-BAFD-2F27EED22442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<sst xmlns="http://schemas.openxmlformats.org/spreadsheetml/2006/main" count="276" uniqueCount="207">
  <si>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</si>
  <si>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</si>
  <si>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サワラクラブ</t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</si>
  <si>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</si>
  <si>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</si>
  <si>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</si>
  <si>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</si>
  <si>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</si>
  <si>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</si>
  <si>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</si>
  <si>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佐原クラブ</t>
  </si>
  <si>
    <t>香取市</t>
  </si>
  <si>
    <t>南支部</t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</si>
  <si>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</si>
  <si>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</si>
  <si>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</si>
  <si>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</si>
  <si>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</si>
  <si>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</si>
  <si>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</si>
  <si>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</si>
  <si>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</si>
  <si>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JR成田</t>
  </si>
  <si>
    <t>佐原</t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</si>
  <si>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</si>
  <si>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</si>
  <si>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</si>
  <si>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</si>
  <si>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</si>
  <si>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</si>
  <si>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</si>
  <si>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</si>
  <si>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</si>
  <si>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</si>
  <si>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</si>
  <si>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オカザワ</t>
  </si>
  <si>
    <t>カズオ</t>
  </si>
  <si>
    <t>〒</t>
    <phoneticPr fontId="2"/>
  </si>
  <si>
    <t>287</t>
  </si>
  <si>
    <t>―</t>
    <phoneticPr fontId="2"/>
  </si>
  <si>
    <t>0031</t>
  </si>
  <si>
    <t>（</t>
    <phoneticPr fontId="2"/>
  </si>
  <si>
    <t>090</t>
  </si>
  <si>
    <t>）</t>
    <phoneticPr fontId="2"/>
  </si>
  <si>
    <t>岡澤</t>
  </si>
  <si>
    <t>一男</t>
  </si>
  <si>
    <t>千葉県香取市新部196</t>
  </si>
  <si>
    <t>3525</t>
  </si>
  <si>
    <t>0971</t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</si>
  <si>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</si>
  <si>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t>アサノ</t>
  </si>
  <si>
    <t>289</t>
  </si>
  <si>
    <t>0313</t>
  </si>
  <si>
    <t>浅野</t>
  </si>
  <si>
    <t>和男</t>
  </si>
  <si>
    <t>千葉県香取市小見川4866-361-21-1</t>
  </si>
  <si>
    <t>3222</t>
  </si>
  <si>
    <t>9478</t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</si>
  <si>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</si>
  <si>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t>ホシコシ</t>
  </si>
  <si>
    <t>ミノル</t>
  </si>
  <si>
    <t>0328</t>
  </si>
  <si>
    <t>星越</t>
  </si>
  <si>
    <t>実</t>
  </si>
  <si>
    <t>千葉県香取市五郷内2372</t>
  </si>
  <si>
    <t>8893</t>
  </si>
  <si>
    <t>5944</t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</si>
  <si>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</si>
  <si>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</si>
  <si>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フセ</t>
  </si>
  <si>
    <t>チエ</t>
  </si>
  <si>
    <t>0003</t>
  </si>
  <si>
    <t>布施</t>
  </si>
  <si>
    <t>千枝</t>
  </si>
  <si>
    <t>千葉県香取市佐原イ2895-1</t>
  </si>
  <si>
    <t>2161</t>
  </si>
  <si>
    <t>1886</t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</si>
  <si>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</si>
  <si>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</si>
  <si>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</si>
  <si>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</si>
  <si>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</si>
  <si>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</si>
  <si>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</si>
  <si>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</si>
  <si>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</si>
  <si>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</si>
  <si>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</si>
  <si>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</si>
  <si>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</si>
  <si>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</si>
  <si>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①</t>
  </si>
  <si>
    <t>ユウセイ</t>
  </si>
  <si>
    <t>千葉県香取市立佐原小学校</t>
  </si>
  <si>
    <t>裕惺</t>
  </si>
  <si>
    <t>ナカジョウ</t>
  </si>
  <si>
    <t>ルイ</t>
  </si>
  <si>
    <t>千葉県香取市立東大戸小学校</t>
  </si>
  <si>
    <t>類</t>
  </si>
  <si>
    <t>シバイリ</t>
  </si>
  <si>
    <t>ソウスケ</t>
  </si>
  <si>
    <t>柴入</t>
  </si>
  <si>
    <t>奏亮</t>
  </si>
  <si>
    <t>カタバミ</t>
  </si>
  <si>
    <t>ライト</t>
  </si>
  <si>
    <t>方波見</t>
  </si>
  <si>
    <t>禮斗</t>
  </si>
  <si>
    <t>キャプテン</t>
    <phoneticPr fontId="2"/>
  </si>
  <si>
    <t>ハナガキ</t>
  </si>
  <si>
    <t>ソオ</t>
  </si>
  <si>
    <t>千葉県香取市立小見川中央小学校</t>
  </si>
  <si>
    <t>花垣</t>
  </si>
  <si>
    <t>壮旺</t>
  </si>
  <si>
    <t>シミズ</t>
  </si>
  <si>
    <t>エイタ</t>
  </si>
  <si>
    <t>千葉県香取市立山田小学校</t>
  </si>
  <si>
    <t>清水</t>
  </si>
  <si>
    <t>映太</t>
  </si>
  <si>
    <t>エビサワ</t>
  </si>
  <si>
    <t>ナル</t>
  </si>
  <si>
    <t>海老澤</t>
  </si>
  <si>
    <t>波琉</t>
  </si>
  <si>
    <t>クサカベ</t>
  </si>
  <si>
    <t>ソウマ</t>
  </si>
  <si>
    <t>千葉県香取市立小見川東小学校</t>
  </si>
  <si>
    <t>日下部</t>
  </si>
  <si>
    <t>颯眞</t>
  </si>
  <si>
    <t>リンスケ</t>
  </si>
  <si>
    <t>凛亮</t>
  </si>
  <si>
    <t>マエノ</t>
  </si>
  <si>
    <t>レント</t>
  </si>
  <si>
    <t>茨城県潮来市立津知小学校</t>
  </si>
  <si>
    <t>前野</t>
  </si>
  <si>
    <t>蓮斗</t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</si>
  <si>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</si>
  <si>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</si>
  <si>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全員バレー！全力プレー！最後までボールを追いかけ‟仲間を信じて、勝利をめざせ！”</t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</si>
  <si>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</si>
  <si>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</si>
  <si>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</si>
  <si>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</si>
  <si>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</si>
  <si>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</si>
  <si>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</si>
  <si>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</si>
  <si>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</si>
  <si>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</si>
  <si>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</si>
  <si>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</si>
  <si>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</si>
  <si>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</si>
  <si>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</si>
  <si>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</si>
  <si>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</si>
  <si>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</si>
  <si>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</si>
  <si>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</si>
  <si>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</si>
  <si>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</si>
  <si>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</si>
  <si>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</si>
  <si>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</si>
  <si>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</si>
  <si>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</si>
  <si>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</si>
  <si>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</si>
  <si>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</si>
  <si>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</si>
  <si>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</si>
  <si>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</si>
  <si>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</si>
  <si>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</si>
  <si>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</si>
  <si>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</si>
  <si>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</si>
  <si>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</si>
  <si>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</si>
  <si>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</si>
  <si>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</si>
  <si>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</si>
  <si>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</si>
  <si>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</si>
  <si>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</si>
  <si>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</si>
  <si>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</si>
  <si>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</si>
  <si>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</si>
  <si>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</si>
  <si>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</si>
  <si>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</si>
  <si>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</si>
  <si>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</si>
  <si>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</si>
  <si>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</si>
  <si>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</si>
  <si>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</si>
  <si>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</si>
  <si>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</si>
  <si>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</si>
  <si>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</si>
  <si>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</si>
  <si>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</si>
  <si>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</si>
  <si>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</si>
  <si>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</si>
  <si>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</si>
  <si>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仲條</t>
    <rPh sb="0" eb="1">
      <t>ナカ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</si>
</sst>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32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0" zoomScaleNormal="100" workbookViewId="0">
      <selection activeCell="C29" sqref="C29:D2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0" t="s">
        <v>1</v>
      </c>
      <c r="B2" s="181"/>
      <c r="C2" s="182" t="s">
        <v>2</v>
      </c>
      <c r="D2" s="183"/>
      <c r="E2" s="183"/>
      <c r="F2" s="183"/>
      <c r="G2" s="183"/>
      <c r="H2" s="183"/>
      <c r="I2" s="184"/>
      <c r="J2" s="62" t="s">
        <v>3</v>
      </c>
      <c r="K2" s="63"/>
      <c r="L2" s="63"/>
      <c r="M2" s="63"/>
      <c r="N2" s="63"/>
      <c r="O2" s="64"/>
      <c r="P2" s="62" t="s">
        <v>4</v>
      </c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79" t="s">
        <v>5</v>
      </c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62"/>
      <c r="AT2" s="32"/>
      <c r="AV2" s="22" t="s">
        <v>6</v>
      </c>
      <c r="AW2" t="s">
        <v>7</v>
      </c>
      <c r="AX2" t="s">
        <v>8</v>
      </c>
    </row>
    <row r="3" spans="1:51" ht="24" customHeight="1">
      <c r="A3" s="185" t="s">
        <v>9</v>
      </c>
      <c r="B3" s="186"/>
      <c r="C3" s="187" t="s">
        <v>10</v>
      </c>
      <c r="D3" s="188"/>
      <c r="E3" s="188"/>
      <c r="F3" s="188"/>
      <c r="G3" s="188"/>
      <c r="H3" s="188"/>
      <c r="I3" s="189"/>
      <c r="J3" s="59" t="s">
        <v>6</v>
      </c>
      <c r="K3" s="60"/>
      <c r="L3" s="60"/>
      <c r="M3" s="60"/>
      <c r="N3" s="60"/>
      <c r="O3" s="61"/>
      <c r="P3" s="177" t="s">
        <v>11</v>
      </c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51" t="s">
        <v>12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3"/>
      <c r="AV3" s="22" t="s">
        <v>13</v>
      </c>
      <c r="AW3" t="s">
        <v>14</v>
      </c>
      <c r="AX3" t="s">
        <v>15</v>
      </c>
      <c r="AY3" t="s">
        <v>16</v>
      </c>
    </row>
    <row r="4" spans="1:51" ht="20.100000000000001" customHeight="1">
      <c r="A4" s="79" t="s">
        <v>17</v>
      </c>
      <c r="B4" s="80"/>
      <c r="C4" s="69">
        <v>430814915</v>
      </c>
      <c r="D4" s="70"/>
      <c r="E4" s="70"/>
      <c r="F4" s="70"/>
      <c r="G4" s="70"/>
      <c r="H4" s="70"/>
      <c r="I4" s="71"/>
      <c r="J4" s="88" t="s">
        <v>18</v>
      </c>
      <c r="K4" s="89"/>
      <c r="L4" s="89"/>
      <c r="M4" s="89"/>
      <c r="N4" s="89"/>
      <c r="O4" s="90"/>
      <c r="P4" s="166" t="s">
        <v>19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7"/>
      <c r="AT4" s="33"/>
      <c r="AV4" s="22" t="s">
        <v>20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21</v>
      </c>
      <c r="B5" s="82"/>
      <c r="C5" s="72"/>
      <c r="D5" s="73"/>
      <c r="E5" s="73"/>
      <c r="F5" s="73"/>
      <c r="G5" s="73"/>
      <c r="H5" s="73"/>
      <c r="I5" s="74"/>
      <c r="J5" s="118">
        <v>14003</v>
      </c>
      <c r="K5" s="118"/>
      <c r="L5" s="118"/>
      <c r="M5" s="118"/>
      <c r="N5" s="118"/>
      <c r="O5" s="118"/>
      <c r="P5" s="168" t="s">
        <v>22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 t="s">
        <v>23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3"/>
      <c r="AV5" s="22" t="s">
        <v>24</v>
      </c>
      <c r="AW5" t="s">
        <v>25</v>
      </c>
    </row>
    <row r="6" spans="1:51" ht="22.5" customHeight="1">
      <c r="A6" s="75" t="s">
        <v>26</v>
      </c>
      <c r="B6" s="76"/>
      <c r="C6" s="195" t="s">
        <v>27</v>
      </c>
      <c r="D6" s="196"/>
      <c r="E6" s="172" t="s">
        <v>28</v>
      </c>
      <c r="F6" s="173"/>
      <c r="G6" s="67" t="s">
        <v>29</v>
      </c>
      <c r="H6" s="67"/>
      <c r="I6" s="67"/>
      <c r="J6" s="67" t="s">
        <v>30</v>
      </c>
      <c r="K6" s="67"/>
      <c r="L6" s="67"/>
      <c r="M6" s="67" t="s">
        <v>31</v>
      </c>
      <c r="N6" s="67"/>
      <c r="O6" s="67"/>
      <c r="P6" s="167" t="s">
        <v>32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33</v>
      </c>
      <c r="AL6" s="176"/>
      <c r="AM6" s="176"/>
      <c r="AN6" s="176"/>
      <c r="AO6" s="176"/>
      <c r="AP6" s="176"/>
      <c r="AQ6" s="176"/>
      <c r="AR6" s="176"/>
      <c r="AS6" s="176"/>
      <c r="AT6" s="34" t="s">
        <v>34</v>
      </c>
    </row>
    <row r="7" spans="1:51" ht="13.5" customHeight="1">
      <c r="A7" s="75"/>
      <c r="B7" s="76"/>
      <c r="C7" s="109" t="s">
        <v>35</v>
      </c>
      <c r="D7" s="86"/>
      <c r="E7" s="86" t="s">
        <v>36</v>
      </c>
      <c r="F7" s="87"/>
      <c r="G7" s="68">
        <v>507243617</v>
      </c>
      <c r="H7" s="68"/>
      <c r="I7" s="68"/>
      <c r="J7" s="68">
        <v>16927</v>
      </c>
      <c r="K7" s="68"/>
      <c r="L7" s="68"/>
      <c r="M7" s="68">
        <v>428853</v>
      </c>
      <c r="N7" s="68"/>
      <c r="O7" s="68"/>
      <c r="P7" s="65" t="s">
        <v>37</v>
      </c>
      <c r="Q7" s="66"/>
      <c r="R7" s="84" t="s">
        <v>38</v>
      </c>
      <c r="S7" s="84"/>
      <c r="T7" s="84"/>
      <c r="U7" s="84"/>
      <c r="V7" s="27" t="s">
        <v>39</v>
      </c>
      <c r="W7" s="83" t="s">
        <v>40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41</v>
      </c>
      <c r="AL7" s="119" t="s">
        <v>42</v>
      </c>
      <c r="AM7" s="119"/>
      <c r="AN7" s="119"/>
      <c r="AO7" s="119"/>
      <c r="AP7" s="119"/>
      <c r="AQ7" s="119"/>
      <c r="AR7" s="119"/>
      <c r="AS7" s="36" t="s">
        <v>43</v>
      </c>
      <c r="AT7" s="222">
        <v>65</v>
      </c>
    </row>
    <row r="8" spans="1:51" ht="18" customHeight="1">
      <c r="A8" s="75"/>
      <c r="B8" s="76"/>
      <c r="C8" s="111" t="s">
        <v>44</v>
      </c>
      <c r="D8" s="112"/>
      <c r="E8" s="112" t="s">
        <v>45</v>
      </c>
      <c r="F8" s="113"/>
      <c r="G8" s="68"/>
      <c r="H8" s="68"/>
      <c r="I8" s="68"/>
      <c r="J8" s="68"/>
      <c r="K8" s="68"/>
      <c r="L8" s="68"/>
      <c r="M8" s="68"/>
      <c r="N8" s="68"/>
      <c r="O8" s="68"/>
      <c r="P8" s="120" t="s">
        <v>46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2" t="s">
        <v>47</v>
      </c>
      <c r="AL8" s="123"/>
      <c r="AM8" s="123"/>
      <c r="AN8" s="123"/>
      <c r="AO8" s="37" t="s">
        <v>39</v>
      </c>
      <c r="AP8" s="123" t="s">
        <v>48</v>
      </c>
      <c r="AQ8" s="123"/>
      <c r="AR8" s="123"/>
      <c r="AS8" s="124"/>
      <c r="AT8" s="222"/>
    </row>
    <row r="9" spans="1:51" ht="14.45" customHeight="1">
      <c r="A9" s="75" t="s">
        <v>49</v>
      </c>
      <c r="B9" s="76"/>
      <c r="C9" s="109" t="s">
        <v>50</v>
      </c>
      <c r="D9" s="86"/>
      <c r="E9" s="86" t="s">
        <v>36</v>
      </c>
      <c r="F9" s="87"/>
      <c r="G9" s="68">
        <v>513493802</v>
      </c>
      <c r="H9" s="68"/>
      <c r="I9" s="68"/>
      <c r="J9" s="68"/>
      <c r="K9" s="68"/>
      <c r="L9" s="68"/>
      <c r="M9" s="68"/>
      <c r="N9" s="68"/>
      <c r="O9" s="68"/>
      <c r="P9" s="65" t="s">
        <v>37</v>
      </c>
      <c r="Q9" s="66"/>
      <c r="R9" s="84" t="s">
        <v>51</v>
      </c>
      <c r="S9" s="84"/>
      <c r="T9" s="84"/>
      <c r="U9" s="84"/>
      <c r="V9" s="27" t="s">
        <v>39</v>
      </c>
      <c r="W9" s="83" t="s">
        <v>52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41</v>
      </c>
      <c r="AL9" s="119" t="s">
        <v>42</v>
      </c>
      <c r="AM9" s="119"/>
      <c r="AN9" s="119"/>
      <c r="AO9" s="119"/>
      <c r="AP9" s="119"/>
      <c r="AQ9" s="119"/>
      <c r="AR9" s="119"/>
      <c r="AS9" s="36" t="s">
        <v>43</v>
      </c>
      <c r="AT9" s="223">
        <v>60</v>
      </c>
    </row>
    <row r="10" spans="1:51" ht="18" customHeight="1">
      <c r="A10" s="75"/>
      <c r="B10" s="76"/>
      <c r="C10" s="111" t="s">
        <v>53</v>
      </c>
      <c r="D10" s="112"/>
      <c r="E10" s="112" t="s">
        <v>54</v>
      </c>
      <c r="F10" s="113"/>
      <c r="G10" s="68"/>
      <c r="H10" s="68"/>
      <c r="I10" s="68"/>
      <c r="J10" s="68"/>
      <c r="K10" s="68"/>
      <c r="L10" s="68"/>
      <c r="M10" s="68"/>
      <c r="N10" s="68"/>
      <c r="O10" s="68"/>
      <c r="P10" s="120" t="s">
        <v>55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74"/>
      <c r="AK10" s="122" t="s">
        <v>56</v>
      </c>
      <c r="AL10" s="123"/>
      <c r="AM10" s="123"/>
      <c r="AN10" s="123"/>
      <c r="AO10" s="37" t="s">
        <v>39</v>
      </c>
      <c r="AP10" s="123" t="s">
        <v>57</v>
      </c>
      <c r="AQ10" s="123"/>
      <c r="AR10" s="123"/>
      <c r="AS10" s="124"/>
      <c r="AT10" s="223"/>
    </row>
    <row r="11" spans="1:51" ht="14.45" customHeight="1">
      <c r="A11" s="75" t="s">
        <v>58</v>
      </c>
      <c r="B11" s="76"/>
      <c r="C11" s="109" t="s">
        <v>59</v>
      </c>
      <c r="D11" s="86"/>
      <c r="E11" s="86" t="s">
        <v>60</v>
      </c>
      <c r="F11" s="87"/>
      <c r="G11" s="68">
        <v>516730995</v>
      </c>
      <c r="H11" s="68"/>
      <c r="I11" s="68"/>
      <c r="J11" s="68"/>
      <c r="K11" s="68"/>
      <c r="L11" s="68"/>
      <c r="M11" s="68"/>
      <c r="N11" s="68"/>
      <c r="O11" s="68"/>
      <c r="P11" s="65" t="s">
        <v>37</v>
      </c>
      <c r="Q11" s="66"/>
      <c r="R11" s="84" t="s">
        <v>51</v>
      </c>
      <c r="S11" s="84"/>
      <c r="T11" s="84"/>
      <c r="U11" s="84"/>
      <c r="V11" s="27" t="s">
        <v>39</v>
      </c>
      <c r="W11" s="83" t="s">
        <v>61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41</v>
      </c>
      <c r="AL11" s="119" t="s">
        <v>42</v>
      </c>
      <c r="AM11" s="119"/>
      <c r="AN11" s="119"/>
      <c r="AO11" s="119"/>
      <c r="AP11" s="119"/>
      <c r="AQ11" s="119"/>
      <c r="AR11" s="119"/>
      <c r="AS11" s="36" t="s">
        <v>43</v>
      </c>
      <c r="AT11" s="223">
        <v>41</v>
      </c>
    </row>
    <row r="12" spans="1:51" ht="18" customHeight="1">
      <c r="A12" s="75"/>
      <c r="B12" s="76"/>
      <c r="C12" s="111" t="s">
        <v>62</v>
      </c>
      <c r="D12" s="112"/>
      <c r="E12" s="112" t="s">
        <v>63</v>
      </c>
      <c r="F12" s="113"/>
      <c r="G12" s="68"/>
      <c r="H12" s="68"/>
      <c r="I12" s="68"/>
      <c r="J12" s="68"/>
      <c r="K12" s="68"/>
      <c r="L12" s="68"/>
      <c r="M12" s="68"/>
      <c r="N12" s="68"/>
      <c r="O12" s="68"/>
      <c r="P12" s="120" t="s">
        <v>64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74"/>
      <c r="AK12" s="122" t="s">
        <v>65</v>
      </c>
      <c r="AL12" s="123"/>
      <c r="AM12" s="123"/>
      <c r="AN12" s="123"/>
      <c r="AO12" s="37" t="s">
        <v>39</v>
      </c>
      <c r="AP12" s="123" t="s">
        <v>66</v>
      </c>
      <c r="AQ12" s="123"/>
      <c r="AR12" s="123"/>
      <c r="AS12" s="124"/>
      <c r="AT12" s="223"/>
    </row>
    <row r="13" spans="1:51" ht="15" customHeight="1">
      <c r="A13" s="75" t="s">
        <v>67</v>
      </c>
      <c r="B13" s="76"/>
      <c r="C13" s="109"/>
      <c r="D13" s="86"/>
      <c r="E13" s="86"/>
      <c r="F13" s="87"/>
      <c r="G13" s="110"/>
      <c r="H13" s="110"/>
      <c r="I13" s="110"/>
      <c r="J13" s="110"/>
      <c r="K13" s="110"/>
      <c r="L13" s="110"/>
      <c r="M13" s="110"/>
      <c r="N13" s="110"/>
      <c r="O13" s="110"/>
      <c r="P13" s="24"/>
      <c r="Q13" s="25"/>
      <c r="R13" s="160"/>
      <c r="S13" s="160"/>
      <c r="T13" s="160"/>
      <c r="U13" s="160"/>
      <c r="V13" s="2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38"/>
      <c r="AL13" s="153"/>
      <c r="AM13" s="153"/>
      <c r="AN13" s="153"/>
      <c r="AO13" s="153"/>
      <c r="AP13" s="153"/>
      <c r="AQ13" s="153"/>
      <c r="AR13" s="153"/>
      <c r="AS13" s="39"/>
      <c r="AT13" s="224"/>
    </row>
    <row r="14" spans="1:51" ht="18" customHeight="1">
      <c r="A14" s="75"/>
      <c r="B14" s="76"/>
      <c r="C14" s="111"/>
      <c r="D14" s="112"/>
      <c r="E14" s="112"/>
      <c r="F14" s="113"/>
      <c r="G14" s="110"/>
      <c r="H14" s="110"/>
      <c r="I14" s="110"/>
      <c r="J14" s="110"/>
      <c r="K14" s="110"/>
      <c r="L14" s="110"/>
      <c r="M14" s="110"/>
      <c r="N14" s="110"/>
      <c r="O14" s="110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0"/>
      <c r="AP14" s="158"/>
      <c r="AQ14" s="158"/>
      <c r="AR14" s="158"/>
      <c r="AS14" s="159"/>
      <c r="AT14" s="224"/>
    </row>
    <row r="15" spans="1:51" ht="15" customHeight="1">
      <c r="A15" s="117" t="s">
        <v>68</v>
      </c>
      <c r="B15" s="76"/>
      <c r="C15" s="109" t="s">
        <v>69</v>
      </c>
      <c r="D15" s="86"/>
      <c r="E15" s="86" t="s">
        <v>70</v>
      </c>
      <c r="F15" s="87"/>
      <c r="G15" s="110"/>
      <c r="H15" s="110"/>
      <c r="I15" s="110"/>
      <c r="J15" s="110"/>
      <c r="K15" s="110"/>
      <c r="L15" s="110"/>
      <c r="M15" s="110"/>
      <c r="N15" s="110"/>
      <c r="O15" s="110"/>
      <c r="P15" s="65" t="s">
        <v>37</v>
      </c>
      <c r="Q15" s="66"/>
      <c r="R15" s="84" t="s">
        <v>38</v>
      </c>
      <c r="S15" s="84"/>
      <c r="T15" s="84"/>
      <c r="U15" s="84"/>
      <c r="V15" s="27" t="s">
        <v>39</v>
      </c>
      <c r="W15" s="83" t="s">
        <v>71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41</v>
      </c>
      <c r="AL15" s="119" t="s">
        <v>42</v>
      </c>
      <c r="AM15" s="119"/>
      <c r="AN15" s="119"/>
      <c r="AO15" s="119"/>
      <c r="AP15" s="119"/>
      <c r="AQ15" s="119"/>
      <c r="AR15" s="119"/>
      <c r="AS15" s="36" t="s">
        <v>43</v>
      </c>
      <c r="AT15" s="223">
        <v>40</v>
      </c>
    </row>
    <row r="16" spans="1:51" ht="18" customHeight="1">
      <c r="A16" s="75"/>
      <c r="B16" s="76"/>
      <c r="C16" s="111" t="s">
        <v>72</v>
      </c>
      <c r="D16" s="112"/>
      <c r="E16" s="112" t="s">
        <v>73</v>
      </c>
      <c r="F16" s="113"/>
      <c r="G16" s="110"/>
      <c r="H16" s="110"/>
      <c r="I16" s="110"/>
      <c r="J16" s="110"/>
      <c r="K16" s="110"/>
      <c r="L16" s="110"/>
      <c r="M16" s="110"/>
      <c r="N16" s="110"/>
      <c r="O16" s="110"/>
      <c r="P16" s="120" t="s">
        <v>74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74"/>
      <c r="AK16" s="122" t="s">
        <v>75</v>
      </c>
      <c r="AL16" s="123"/>
      <c r="AM16" s="123"/>
      <c r="AN16" s="123"/>
      <c r="AO16" s="37" t="s">
        <v>39</v>
      </c>
      <c r="AP16" s="123" t="s">
        <v>76</v>
      </c>
      <c r="AQ16" s="123"/>
      <c r="AR16" s="123"/>
      <c r="AS16" s="124"/>
      <c r="AT16" s="223"/>
    </row>
    <row r="17" spans="1:46">
      <c r="A17" s="75" t="s">
        <v>77</v>
      </c>
      <c r="B17" s="76"/>
      <c r="C17" s="128" t="str">
        <f>IF(P16="","",P16)</f>
        <v>千葉県香取市佐原イ2895-1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78</v>
      </c>
      <c r="B19" s="76"/>
      <c r="C19" s="128" t="str">
        <f>IF(AL15="","",AL15&amp;"-"&amp;AK16&amp;"-"&amp;AP16)</f>
        <v>090-2161-1886</v>
      </c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79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5" t="s">
        <v>80</v>
      </c>
      <c r="B23" s="114" t="s">
        <v>81</v>
      </c>
      <c r="C23" s="129" t="s">
        <v>82</v>
      </c>
      <c r="D23" s="130"/>
      <c r="E23" s="131" t="s">
        <v>83</v>
      </c>
      <c r="F23" s="132"/>
      <c r="G23" s="114" t="s">
        <v>84</v>
      </c>
      <c r="H23" s="114"/>
      <c r="I23" s="114" t="s">
        <v>85</v>
      </c>
      <c r="J23" s="114"/>
      <c r="K23" s="114"/>
      <c r="L23" s="114"/>
      <c r="M23" s="114" t="s">
        <v>86</v>
      </c>
      <c r="N23" s="114"/>
      <c r="O23" s="114"/>
      <c r="P23" s="192" t="s">
        <v>87</v>
      </c>
      <c r="Q23" s="114"/>
      <c r="R23" s="114"/>
      <c r="S23" s="114"/>
      <c r="T23" s="19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6"/>
      <c r="B24" s="76"/>
      <c r="C24" s="139" t="s">
        <v>88</v>
      </c>
      <c r="D24" s="140"/>
      <c r="E24" s="141" t="s">
        <v>89</v>
      </c>
      <c r="F24" s="14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4"/>
      <c r="U24" s="1"/>
      <c r="V24" s="1"/>
      <c r="W24" s="1"/>
      <c r="X24" s="1"/>
      <c r="Y24" s="125" t="s">
        <v>90</v>
      </c>
      <c r="Z24" s="126"/>
      <c r="AA24" s="126"/>
      <c r="AB24" s="126"/>
      <c r="AC24" s="126"/>
      <c r="AD24" s="126"/>
      <c r="AE24" s="126"/>
      <c r="AF24" s="126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 t="s">
        <v>91</v>
      </c>
      <c r="C25" s="109" t="s">
        <v>69</v>
      </c>
      <c r="D25" s="86"/>
      <c r="E25" s="86" t="s">
        <v>92</v>
      </c>
      <c r="F25" s="87"/>
      <c r="G25" s="91">
        <v>5</v>
      </c>
      <c r="H25" s="93"/>
      <c r="I25" s="91" t="s">
        <v>93</v>
      </c>
      <c r="J25" s="92"/>
      <c r="K25" s="92"/>
      <c r="L25" s="93"/>
      <c r="M25" s="91">
        <v>519882425</v>
      </c>
      <c r="N25" s="92"/>
      <c r="O25" s="93"/>
      <c r="P25" s="91">
        <v>152</v>
      </c>
      <c r="Q25" s="92"/>
      <c r="R25" s="92"/>
      <c r="S25" s="92"/>
      <c r="T25" s="97"/>
      <c r="U25" s="1"/>
      <c r="V25" s="1"/>
      <c r="W25" s="1"/>
      <c r="X25" s="1"/>
      <c r="Y25" s="99">
        <v>10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1" t="s">
        <v>72</v>
      </c>
      <c r="D26" s="112"/>
      <c r="E26" s="112" t="s">
        <v>94</v>
      </c>
      <c r="F26" s="113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09" t="s">
        <v>95</v>
      </c>
      <c r="D27" s="86"/>
      <c r="E27" s="86" t="s">
        <v>96</v>
      </c>
      <c r="F27" s="87"/>
      <c r="G27" s="91">
        <v>5</v>
      </c>
      <c r="H27" s="93"/>
      <c r="I27" s="91" t="s">
        <v>97</v>
      </c>
      <c r="J27" s="92"/>
      <c r="K27" s="92"/>
      <c r="L27" s="93"/>
      <c r="M27" s="91">
        <v>519571206</v>
      </c>
      <c r="N27" s="92"/>
      <c r="O27" s="93"/>
      <c r="P27" s="91">
        <v>145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239" t="s">
        <v>206</v>
      </c>
      <c r="D28" s="112"/>
      <c r="E28" s="112" t="s">
        <v>98</v>
      </c>
      <c r="F28" s="113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09" t="s">
        <v>99</v>
      </c>
      <c r="D29" s="86"/>
      <c r="E29" s="86" t="s">
        <v>100</v>
      </c>
      <c r="F29" s="87"/>
      <c r="G29" s="91">
        <v>5</v>
      </c>
      <c r="H29" s="93"/>
      <c r="I29" s="91" t="s">
        <v>93</v>
      </c>
      <c r="J29" s="92"/>
      <c r="K29" s="92"/>
      <c r="L29" s="93"/>
      <c r="M29" s="91">
        <v>522694374</v>
      </c>
      <c r="N29" s="92"/>
      <c r="O29" s="93"/>
      <c r="P29" s="91">
        <v>143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1" t="s">
        <v>101</v>
      </c>
      <c r="D30" s="112"/>
      <c r="E30" s="112" t="s">
        <v>102</v>
      </c>
      <c r="F30" s="113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09" t="s">
        <v>103</v>
      </c>
      <c r="D31" s="86"/>
      <c r="E31" s="86" t="s">
        <v>104</v>
      </c>
      <c r="F31" s="87"/>
      <c r="G31" s="91">
        <v>4</v>
      </c>
      <c r="H31" s="93"/>
      <c r="I31" s="91" t="s">
        <v>93</v>
      </c>
      <c r="J31" s="92"/>
      <c r="K31" s="92"/>
      <c r="L31" s="93"/>
      <c r="M31" s="91">
        <v>520397772</v>
      </c>
      <c r="N31" s="92"/>
      <c r="O31" s="93"/>
      <c r="P31" s="91">
        <v>150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1" t="s">
        <v>105</v>
      </c>
      <c r="D32" s="112"/>
      <c r="E32" s="112" t="s">
        <v>106</v>
      </c>
      <c r="F32" s="113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5" t="s">
        <v>107</v>
      </c>
      <c r="Z32" s="126"/>
      <c r="AA32" s="126"/>
      <c r="AB32" s="126"/>
      <c r="AC32" s="126"/>
      <c r="AD32" s="126"/>
      <c r="AE32" s="126"/>
      <c r="AF32" s="126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09" t="s">
        <v>108</v>
      </c>
      <c r="D33" s="86"/>
      <c r="E33" s="86" t="s">
        <v>109</v>
      </c>
      <c r="F33" s="87"/>
      <c r="G33" s="91">
        <v>4</v>
      </c>
      <c r="H33" s="93"/>
      <c r="I33" s="91" t="s">
        <v>110</v>
      </c>
      <c r="J33" s="92"/>
      <c r="K33" s="92"/>
      <c r="L33" s="93"/>
      <c r="M33" s="91">
        <v>521522517</v>
      </c>
      <c r="N33" s="92"/>
      <c r="O33" s="93"/>
      <c r="P33" s="91">
        <v>125</v>
      </c>
      <c r="Q33" s="92"/>
      <c r="R33" s="92"/>
      <c r="S33" s="92"/>
      <c r="T33" s="97"/>
      <c r="U33" s="1"/>
      <c r="V33" s="1"/>
      <c r="W33" s="1"/>
      <c r="X33" s="1"/>
      <c r="Y33" s="190">
        <v>1</v>
      </c>
      <c r="Z33" s="92"/>
      <c r="AA33" s="92"/>
      <c r="AB33" s="92"/>
      <c r="AC33" s="92"/>
      <c r="AD33" s="92"/>
      <c r="AE33" s="92"/>
      <c r="AF33" s="92"/>
      <c r="AG33" s="9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1" t="s">
        <v>111</v>
      </c>
      <c r="D34" s="112"/>
      <c r="E34" s="112" t="s">
        <v>112</v>
      </c>
      <c r="F34" s="113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1"/>
      <c r="Z34" s="145"/>
      <c r="AA34" s="145"/>
      <c r="AB34" s="145"/>
      <c r="AC34" s="145"/>
      <c r="AD34" s="145"/>
      <c r="AE34" s="145"/>
      <c r="AF34" s="145"/>
      <c r="AG34" s="17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09" t="s">
        <v>113</v>
      </c>
      <c r="D35" s="86"/>
      <c r="E35" s="86" t="s">
        <v>114</v>
      </c>
      <c r="F35" s="87"/>
      <c r="G35" s="91">
        <v>4</v>
      </c>
      <c r="H35" s="93"/>
      <c r="I35" s="91" t="s">
        <v>115</v>
      </c>
      <c r="J35" s="92"/>
      <c r="K35" s="92"/>
      <c r="L35" s="93"/>
      <c r="M35" s="91">
        <v>523168119</v>
      </c>
      <c r="N35" s="92"/>
      <c r="O35" s="93"/>
      <c r="P35" s="91">
        <v>148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1" t="s">
        <v>116</v>
      </c>
      <c r="D36" s="112"/>
      <c r="E36" s="112" t="s">
        <v>117</v>
      </c>
      <c r="F36" s="113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09" t="s">
        <v>118</v>
      </c>
      <c r="D37" s="86"/>
      <c r="E37" s="86" t="s">
        <v>119</v>
      </c>
      <c r="F37" s="87"/>
      <c r="G37" s="91">
        <v>3</v>
      </c>
      <c r="H37" s="93"/>
      <c r="I37" s="91" t="s">
        <v>93</v>
      </c>
      <c r="J37" s="92"/>
      <c r="K37" s="92"/>
      <c r="L37" s="93"/>
      <c r="M37" s="91">
        <v>521709680</v>
      </c>
      <c r="N37" s="92"/>
      <c r="O37" s="93"/>
      <c r="P37" s="91">
        <v>125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1" t="s">
        <v>120</v>
      </c>
      <c r="D38" s="112"/>
      <c r="E38" s="112" t="s">
        <v>121</v>
      </c>
      <c r="F38" s="113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09" t="s">
        <v>122</v>
      </c>
      <c r="D39" s="86"/>
      <c r="E39" s="86" t="s">
        <v>123</v>
      </c>
      <c r="F39" s="87"/>
      <c r="G39" s="91">
        <v>3</v>
      </c>
      <c r="H39" s="93"/>
      <c r="I39" s="91" t="s">
        <v>124</v>
      </c>
      <c r="J39" s="92"/>
      <c r="K39" s="92"/>
      <c r="L39" s="93"/>
      <c r="M39" s="91">
        <v>522669662</v>
      </c>
      <c r="N39" s="92"/>
      <c r="O39" s="93"/>
      <c r="P39" s="91">
        <v>135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1" t="s">
        <v>125</v>
      </c>
      <c r="D40" s="112"/>
      <c r="E40" s="112" t="s">
        <v>126</v>
      </c>
      <c r="F40" s="113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109" t="s">
        <v>99</v>
      </c>
      <c r="D41" s="86"/>
      <c r="E41" s="86" t="s">
        <v>127</v>
      </c>
      <c r="F41" s="87"/>
      <c r="G41" s="91">
        <v>3</v>
      </c>
      <c r="H41" s="93"/>
      <c r="I41" s="91" t="s">
        <v>93</v>
      </c>
      <c r="J41" s="92"/>
      <c r="K41" s="92"/>
      <c r="L41" s="93"/>
      <c r="M41" s="91">
        <v>522694381</v>
      </c>
      <c r="N41" s="92"/>
      <c r="O41" s="93"/>
      <c r="P41" s="91">
        <v>126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1" t="s">
        <v>101</v>
      </c>
      <c r="D42" s="112"/>
      <c r="E42" s="112" t="s">
        <v>128</v>
      </c>
      <c r="F42" s="113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109" t="s">
        <v>129</v>
      </c>
      <c r="D43" s="86"/>
      <c r="E43" s="86" t="s">
        <v>130</v>
      </c>
      <c r="F43" s="87"/>
      <c r="G43" s="91">
        <v>3</v>
      </c>
      <c r="H43" s="93"/>
      <c r="I43" s="91" t="s">
        <v>131</v>
      </c>
      <c r="J43" s="92"/>
      <c r="K43" s="92"/>
      <c r="L43" s="93"/>
      <c r="M43" s="91">
        <v>523085256</v>
      </c>
      <c r="N43" s="92"/>
      <c r="O43" s="93"/>
      <c r="P43" s="91">
        <v>131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1" t="s">
        <v>132</v>
      </c>
      <c r="D44" s="112"/>
      <c r="E44" s="112" t="s">
        <v>133</v>
      </c>
      <c r="F44" s="113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86"/>
      <c r="E45" s="86"/>
      <c r="F45" s="87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1"/>
      <c r="D46" s="112"/>
      <c r="E46" s="112"/>
      <c r="F46" s="113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86"/>
      <c r="E47" s="86"/>
      <c r="F47" s="87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6"/>
      <c r="B48" s="147"/>
      <c r="C48" s="148"/>
      <c r="D48" s="149"/>
      <c r="E48" s="149"/>
      <c r="F48" s="150"/>
      <c r="G48" s="143"/>
      <c r="H48" s="144"/>
      <c r="I48" s="143"/>
      <c r="J48" s="145"/>
      <c r="K48" s="145"/>
      <c r="L48" s="144"/>
      <c r="M48" s="143"/>
      <c r="N48" s="145"/>
      <c r="O48" s="144"/>
      <c r="P48" s="143"/>
      <c r="Q48" s="145"/>
      <c r="R48" s="145"/>
      <c r="S48" s="145"/>
      <c r="T48" s="17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5">
        <v>13</v>
      </c>
      <c r="B49" s="206"/>
      <c r="C49" s="208"/>
      <c r="D49" s="209"/>
      <c r="E49" s="209"/>
      <c r="F49" s="210"/>
      <c r="G49" s="197"/>
      <c r="H49" s="199"/>
      <c r="I49" s="197"/>
      <c r="J49" s="198"/>
      <c r="K49" s="198"/>
      <c r="L49" s="199"/>
      <c r="M49" s="197"/>
      <c r="N49" s="198"/>
      <c r="O49" s="199"/>
      <c r="P49" s="197"/>
      <c r="Q49" s="198"/>
      <c r="R49" s="198"/>
      <c r="S49" s="198"/>
      <c r="T49" s="20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07"/>
      <c r="C50" s="211"/>
      <c r="D50" s="212"/>
      <c r="E50" s="212"/>
      <c r="F50" s="213"/>
      <c r="G50" s="200"/>
      <c r="H50" s="202"/>
      <c r="I50" s="200"/>
      <c r="J50" s="201"/>
      <c r="K50" s="201"/>
      <c r="L50" s="202"/>
      <c r="M50" s="200"/>
      <c r="N50" s="201"/>
      <c r="O50" s="202"/>
      <c r="P50" s="200"/>
      <c r="Q50" s="201"/>
      <c r="R50" s="201"/>
      <c r="S50" s="201"/>
      <c r="T50" s="20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06"/>
      <c r="C51" s="208"/>
      <c r="D51" s="209"/>
      <c r="E51" s="209"/>
      <c r="F51" s="210"/>
      <c r="G51" s="197"/>
      <c r="H51" s="199"/>
      <c r="I51" s="197"/>
      <c r="J51" s="198"/>
      <c r="K51" s="198"/>
      <c r="L51" s="199"/>
      <c r="M51" s="197"/>
      <c r="N51" s="198"/>
      <c r="O51" s="199"/>
      <c r="P51" s="197"/>
      <c r="Q51" s="198"/>
      <c r="R51" s="198"/>
      <c r="S51" s="198"/>
      <c r="T51" s="20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18"/>
      <c r="C52" s="219"/>
      <c r="D52" s="220"/>
      <c r="E52" s="220"/>
      <c r="F52" s="221"/>
      <c r="G52" s="214"/>
      <c r="H52" s="215"/>
      <c r="I52" s="214"/>
      <c r="J52" s="216"/>
      <c r="K52" s="216"/>
      <c r="L52" s="215"/>
      <c r="M52" s="214"/>
      <c r="N52" s="216"/>
      <c r="O52" s="215"/>
      <c r="P52" s="214"/>
      <c r="Q52" s="216"/>
      <c r="R52" s="216"/>
      <c r="S52" s="216"/>
      <c r="T52" s="21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3" t="s">
        <v>134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5"/>
      <c r="U54" s="2"/>
      <c r="V54" s="161" t="s">
        <v>135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>
      <c r="A55" s="136" t="s">
        <v>136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8"/>
      <c r="U55" s="2"/>
      <c r="V55" s="225">
        <f>LEN(A55)</f>
        <v>40</v>
      </c>
      <c r="W55" s="226"/>
      <c r="X55" s="226"/>
      <c r="Y55" s="226"/>
      <c r="Z55" s="226"/>
      <c r="AA55" s="226"/>
      <c r="AB55" s="226"/>
      <c r="AC55" s="226"/>
      <c r="AD55" s="226"/>
      <c r="AE55" s="226"/>
      <c r="AF55" s="22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19685039370078741" right="0.19685039370078741" top="0.59055118110236227" bottom="0.59055118110236227" header="0.31496062992125984" footer="0.31496062992125984"/>
  <pageSetup paperSize="9" scale="64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137</v>
      </c>
      <c r="B1" s="228"/>
      <c r="D1" s="4" t="s">
        <v>138</v>
      </c>
      <c r="E1" s="5" t="s">
        <v>139</v>
      </c>
      <c r="F1" s="6" t="s">
        <v>140</v>
      </c>
      <c r="G1" s="4" t="s">
        <v>138</v>
      </c>
      <c r="H1" s="5" t="s">
        <v>141</v>
      </c>
      <c r="I1" s="6" t="s">
        <v>142</v>
      </c>
      <c r="J1" s="4" t="s">
        <v>138</v>
      </c>
      <c r="K1" s="5" t="s">
        <v>141</v>
      </c>
      <c r="L1" s="6" t="s">
        <v>142</v>
      </c>
      <c r="M1" s="4" t="s">
        <v>138</v>
      </c>
      <c r="N1" s="5" t="s">
        <v>141</v>
      </c>
      <c r="O1" s="6" t="s">
        <v>142</v>
      </c>
      <c r="P1" s="4" t="s">
        <v>138</v>
      </c>
      <c r="Q1" s="5" t="s">
        <v>141</v>
      </c>
      <c r="R1" s="6" t="s">
        <v>142</v>
      </c>
      <c r="S1" s="4" t="s">
        <v>138</v>
      </c>
      <c r="T1" s="5" t="s">
        <v>141</v>
      </c>
      <c r="U1" s="6" t="s">
        <v>142</v>
      </c>
      <c r="V1" s="4" t="s">
        <v>138</v>
      </c>
      <c r="W1" s="5" t="s">
        <v>141</v>
      </c>
      <c r="X1" s="6" t="s">
        <v>142</v>
      </c>
      <c r="Y1" s="4" t="s">
        <v>138</v>
      </c>
      <c r="Z1" s="5" t="s">
        <v>141</v>
      </c>
      <c r="AA1" s="6" t="s">
        <v>142</v>
      </c>
      <c r="AB1" s="4" t="s">
        <v>138</v>
      </c>
      <c r="AC1" s="5" t="s">
        <v>141</v>
      </c>
      <c r="AD1" s="6" t="s">
        <v>142</v>
      </c>
      <c r="AE1" s="4" t="s">
        <v>138</v>
      </c>
      <c r="AF1" s="5" t="s">
        <v>141</v>
      </c>
      <c r="AG1" s="6" t="s">
        <v>142</v>
      </c>
      <c r="AH1" s="4" t="s">
        <v>138</v>
      </c>
      <c r="AI1" s="5" t="s">
        <v>141</v>
      </c>
      <c r="AJ1" s="6" t="s">
        <v>142</v>
      </c>
    </row>
    <row r="2" spans="1:41" ht="14.25" thickBot="1">
      <c r="A2" s="228"/>
      <c r="B2" s="228"/>
      <c r="C2" s="7"/>
      <c r="D2" s="8">
        <v>1</v>
      </c>
      <c r="E2" s="9" t="s">
        <v>143</v>
      </c>
      <c r="F2" s="10">
        <v>42443</v>
      </c>
      <c r="G2" s="8">
        <v>1.01</v>
      </c>
      <c r="H2" s="9" t="s">
        <v>143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9" t="s">
        <v>144</v>
      </c>
      <c r="B4" s="230"/>
      <c r="C4" s="230"/>
      <c r="D4" s="230"/>
      <c r="E4" s="230"/>
      <c r="F4" s="230"/>
      <c r="G4" s="231"/>
      <c r="H4" s="5" t="s">
        <v>145</v>
      </c>
      <c r="I4" s="5" t="s">
        <v>90</v>
      </c>
      <c r="J4" s="232" t="s">
        <v>146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男子</v>
      </c>
      <c r="I5" s="9">
        <f>入力!Y25</f>
        <v>10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147</v>
      </c>
      <c r="B6" s="5" t="s">
        <v>9</v>
      </c>
      <c r="C6" s="5" t="s">
        <v>148</v>
      </c>
      <c r="D6" s="5" t="s">
        <v>149</v>
      </c>
      <c r="E6" s="5" t="s">
        <v>145</v>
      </c>
      <c r="F6" s="5" t="s">
        <v>150</v>
      </c>
      <c r="G6" s="5" t="s">
        <v>151</v>
      </c>
      <c r="H6" s="5" t="s">
        <v>152</v>
      </c>
      <c r="I6" s="5" t="s">
        <v>153</v>
      </c>
      <c r="J6" s="5" t="s">
        <v>154</v>
      </c>
      <c r="K6" s="5" t="s">
        <v>155</v>
      </c>
      <c r="L6" s="5" t="s">
        <v>156</v>
      </c>
      <c r="M6" s="5" t="s">
        <v>157</v>
      </c>
      <c r="N6" s="5" t="s">
        <v>158</v>
      </c>
      <c r="O6" s="5" t="s">
        <v>159</v>
      </c>
      <c r="P6" s="5" t="s">
        <v>160</v>
      </c>
      <c r="Q6" s="5" t="s">
        <v>161</v>
      </c>
      <c r="R6" s="5" t="s">
        <v>162</v>
      </c>
      <c r="S6" s="5" t="s">
        <v>163</v>
      </c>
      <c r="T6" s="5" t="s">
        <v>164</v>
      </c>
      <c r="U6" s="5" t="s">
        <v>165</v>
      </c>
      <c r="V6" s="5" t="s">
        <v>165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14003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JR成田</v>
      </c>
      <c r="S7" s="13" t="str">
        <f>IF(入力!AE5="","",入力!AE5)</f>
        <v>佐原</v>
      </c>
      <c r="T7" s="13"/>
      <c r="U7" s="13">
        <f>IF(入力!C4="","",入力!C4)</f>
        <v>430814915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166</v>
      </c>
      <c r="B15" s="5" t="s">
        <v>167</v>
      </c>
      <c r="C15" s="5" t="s">
        <v>168</v>
      </c>
      <c r="D15" s="5" t="s">
        <v>169</v>
      </c>
      <c r="E15" s="5" t="s">
        <v>170</v>
      </c>
      <c r="F15" s="5" t="s">
        <v>171</v>
      </c>
      <c r="G15" s="5" t="s">
        <v>172</v>
      </c>
      <c r="H15" s="5" t="s">
        <v>173</v>
      </c>
      <c r="I15" s="5" t="s">
        <v>174</v>
      </c>
      <c r="J15" s="5" t="s">
        <v>175</v>
      </c>
      <c r="K15" s="5" t="s">
        <v>176</v>
      </c>
      <c r="L15" s="5" t="s">
        <v>34</v>
      </c>
      <c r="M15" s="5" t="s">
        <v>177</v>
      </c>
      <c r="N15" s="5" t="s">
        <v>178</v>
      </c>
      <c r="O15" s="5" t="s">
        <v>179</v>
      </c>
      <c r="P15" s="5" t="s">
        <v>180</v>
      </c>
      <c r="Q15" s="5" t="s">
        <v>181</v>
      </c>
      <c r="R15" s="5" t="s">
        <v>150</v>
      </c>
      <c r="S15" s="5" t="s">
        <v>151</v>
      </c>
      <c r="T15" s="5" t="s">
        <v>182</v>
      </c>
      <c r="U15" s="5" t="s">
        <v>183</v>
      </c>
      <c r="V15" s="5" t="s">
        <v>184</v>
      </c>
      <c r="W15" s="5" t="s">
        <v>185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186</v>
      </c>
      <c r="C16" s="13" t="str">
        <f>IF(入力!C8="","",入力!C8)</f>
        <v>岡澤</v>
      </c>
      <c r="D16" s="13" t="str">
        <f>IF(入力!E8="","",入力!E8)</f>
        <v>一男</v>
      </c>
      <c r="E16" s="13" t="str">
        <f>IF(入力!C7="","",入力!C7)</f>
        <v>オカザワ</v>
      </c>
      <c r="F16" s="13" t="str">
        <f>IF(入力!E7="","",入力!E7)</f>
        <v>カズオ</v>
      </c>
      <c r="G16" s="13">
        <f>IF(入力!G7="","",入力!G7)</f>
        <v>507243617</v>
      </c>
      <c r="H16" s="13">
        <f>IF(入力!J7="","",入力!J7)</f>
        <v>16927</v>
      </c>
      <c r="I16" s="13">
        <f>IF(入力!M7="","",入力!M7)</f>
        <v>428853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287</v>
      </c>
      <c r="S16" s="13" t="str">
        <f>IF(入力!W7="","",入力!W7)</f>
        <v>0031</v>
      </c>
      <c r="T16" s="13" t="str">
        <f>IF(入力!P8="","",入力!P8)</f>
        <v>千葉県香取市新部196</v>
      </c>
      <c r="U16" s="13" t="str">
        <f>IF(入力!AL7="","",入力!AL7)</f>
        <v>090</v>
      </c>
      <c r="V16" s="13" t="str">
        <f>IF(入力!AK8="","",入力!AK8)</f>
        <v>3525</v>
      </c>
      <c r="W16" s="13" t="str">
        <f>IF(入力!AP8="","",入力!AP8)</f>
        <v>0971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187</v>
      </c>
      <c r="C17" s="13" t="str">
        <f>IF(入力!C10="","",入力!C10)</f>
        <v>浅野</v>
      </c>
      <c r="D17" s="13" t="str">
        <f>IF(入力!E10="","",入力!E10)</f>
        <v>和男</v>
      </c>
      <c r="E17" s="13" t="str">
        <f>IF(入力!C9="","",入力!C9)</f>
        <v>アサノ</v>
      </c>
      <c r="F17" s="13" t="str">
        <f>IF(入力!E9="","",入力!E9)</f>
        <v>カズオ</v>
      </c>
      <c r="G17" s="13">
        <f>IF(入力!G9="","",入力!G9)</f>
        <v>513493802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60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0313</v>
      </c>
      <c r="T17" s="13" t="str">
        <f>IF(入力!P10="","",入力!P10)</f>
        <v>千葉県香取市小見川4866-361-21-1</v>
      </c>
      <c r="U17" s="13" t="str">
        <f>IF(入力!AL9="","",入力!AL9)</f>
        <v>090</v>
      </c>
      <c r="V17" s="13" t="str">
        <f>IF(入力!AK10="","",入力!AK10)</f>
        <v>3222</v>
      </c>
      <c r="W17" s="13" t="str">
        <f>IF(入力!AP10="","",入力!AP10)</f>
        <v>9478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188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189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190</v>
      </c>
      <c r="C20" s="13" t="str">
        <f>IF(入力!C12="","",入力!C12)</f>
        <v>星越</v>
      </c>
      <c r="D20" s="13" t="str">
        <f>IF(入力!E12="","",入力!E12)</f>
        <v>実</v>
      </c>
      <c r="E20" s="13" t="str">
        <f>IF(入力!C11="","",入力!C11)</f>
        <v>ホシコシ</v>
      </c>
      <c r="F20" s="13" t="str">
        <f>IF(入力!E11="","",入力!E11)</f>
        <v>ミノル</v>
      </c>
      <c r="G20" s="13">
        <f>IF(入力!G11="","",入力!G11)</f>
        <v>516730995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0328</v>
      </c>
      <c r="T20" s="13" t="str">
        <f>IF(入力!P12="","",入力!P12)</f>
        <v>千葉県香取市五郷内2372</v>
      </c>
      <c r="U20" s="13" t="str">
        <f>IF(入力!AL11="","",入力!AL11)</f>
        <v>090</v>
      </c>
      <c r="V20" s="13" t="str">
        <f>IF(入力!AK12="","",入力!AK12)</f>
        <v>8893</v>
      </c>
      <c r="W20" s="13" t="str">
        <f>IF(入力!AP12="","",入力!AP12)</f>
        <v>5944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191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192</v>
      </c>
      <c r="C22" s="13" t="str">
        <f>IF(入力!C16="","",入力!C16)</f>
        <v>布施</v>
      </c>
      <c r="D22" s="13" t="str">
        <f>IF(入力!E16="","",入力!E16)</f>
        <v>千枝</v>
      </c>
      <c r="E22" s="13" t="str">
        <f>IF(入力!C15="","",入力!C15)</f>
        <v>フセ</v>
      </c>
      <c r="F22" s="13" t="str">
        <f>IF(入力!E15="","",入力!E15)</f>
        <v>チエ</v>
      </c>
      <c r="G22" s="13"/>
      <c r="H22" s="13"/>
      <c r="I22" s="13"/>
      <c r="J22" s="13"/>
      <c r="K22" s="13"/>
      <c r="L22" s="13">
        <f>IF(入力!AT15="","",入力!AT15)</f>
        <v>40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287</v>
      </c>
      <c r="S22" s="13" t="str">
        <f>IF(入力!W15="","",入力!W15)</f>
        <v>0003</v>
      </c>
      <c r="T22" s="13" t="str">
        <f>IF(入力!P16="","",入力!P16)</f>
        <v>千葉県香取市佐原イ2895-1</v>
      </c>
      <c r="U22" s="13" t="str">
        <f>IF(入力!AL15="","",入力!AL15)</f>
        <v>090</v>
      </c>
      <c r="V22" s="13" t="str">
        <f>IF(入力!AK16="","",入力!AK16)</f>
        <v>2161</v>
      </c>
      <c r="W22" s="13" t="str">
        <f>IF(入力!AP16="","",入力!AP16)</f>
        <v>1886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193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107</v>
      </c>
      <c r="C24" s="51" t="str">
        <f>VLOOKUP($B$51,$A$53:$F$352,3)</f>
        <v>布施</v>
      </c>
      <c r="D24" s="51" t="str">
        <f>VLOOKUP($B$51,$A$53:$F$352,4)</f>
        <v>裕惺</v>
      </c>
      <c r="E24" s="51" t="str">
        <f>VLOOKUP($B$51,$A$53:$F$352,5)</f>
        <v>フセ</v>
      </c>
      <c r="F24" s="51" t="str">
        <f>VLOOKUP($B$51,$A$53:$F$352,6)</f>
        <v>ユウセイ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194</v>
      </c>
      <c r="B51" s="19">
        <f>IF(入力!Y33="","",入力!Y33)</f>
        <v>1</v>
      </c>
    </row>
    <row r="52" spans="1:41">
      <c r="A52" s="20" t="s">
        <v>195</v>
      </c>
      <c r="B52" s="21" t="s">
        <v>196</v>
      </c>
      <c r="C52" s="5" t="s">
        <v>197</v>
      </c>
      <c r="D52" s="5" t="s">
        <v>198</v>
      </c>
      <c r="E52" s="5" t="s">
        <v>199</v>
      </c>
      <c r="F52" s="5" t="s">
        <v>200</v>
      </c>
      <c r="G52" s="5" t="s">
        <v>172</v>
      </c>
      <c r="H52" s="5" t="s">
        <v>201</v>
      </c>
      <c r="I52" s="5" t="s">
        <v>202</v>
      </c>
      <c r="J52" s="5" t="s">
        <v>203</v>
      </c>
      <c r="K52" s="5" t="s">
        <v>204</v>
      </c>
      <c r="L52" s="5" t="s">
        <v>205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布施</v>
      </c>
      <c r="D53" s="13" t="str">
        <f>IF(入力!E26="","",入力!E26)</f>
        <v>裕惺</v>
      </c>
      <c r="E53" s="13" t="str">
        <f>IF(入力!C25="","",入力!C25)</f>
        <v>フセ</v>
      </c>
      <c r="F53" s="13" t="str">
        <f>IF(入力!E25="","",入力!E25)</f>
        <v>ユウセイ</v>
      </c>
      <c r="G53" s="13">
        <f>IF(入力!M25="","",入力!M25)</f>
        <v>519882425</v>
      </c>
      <c r="H53" s="13" t="str">
        <f>IF(入力!I25="","",入力!I25)</f>
        <v>千葉県香取市立佐原小学校</v>
      </c>
      <c r="I53" s="13">
        <f>IF(入力!G25="","",入力!G25)</f>
        <v>5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仲條</v>
      </c>
      <c r="D54" s="13" t="str">
        <f>IF(入力!E28="","",入力!E28)</f>
        <v>類</v>
      </c>
      <c r="E54" s="13" t="str">
        <f>IF(入力!C27="","",入力!C27)</f>
        <v>ナカジョウ</v>
      </c>
      <c r="F54" s="13" t="str">
        <f>IF(入力!E27="","",入力!E27)</f>
        <v>ルイ</v>
      </c>
      <c r="G54" s="13">
        <f>IF(入力!M27="","",入力!M27)</f>
        <v>519571206</v>
      </c>
      <c r="H54" s="13" t="str">
        <f>IF(入力!I27="","",入力!I27)</f>
        <v>千葉県香取市立東大戸小学校</v>
      </c>
      <c r="I54" s="13">
        <f>IF(入力!G27="","",入力!G27)</f>
        <v>5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柴入</v>
      </c>
      <c r="D55" s="13" t="str">
        <f>IF(入力!E30="","",入力!E30)</f>
        <v>奏亮</v>
      </c>
      <c r="E55" s="13" t="str">
        <f>IF(入力!C29="","",入力!C29)</f>
        <v>シバイリ</v>
      </c>
      <c r="F55" s="13" t="str">
        <f>IF(入力!E29="","",入力!E29)</f>
        <v>ソウスケ</v>
      </c>
      <c r="G55" s="13">
        <f>IF(入力!M29="","",入力!M29)</f>
        <v>522694374</v>
      </c>
      <c r="H55" s="13" t="str">
        <f>IF(入力!I29="","",入力!I29)</f>
        <v>千葉県香取市立佐原小学校</v>
      </c>
      <c r="I55" s="13">
        <f>IF(入力!G29="","",入力!G29)</f>
        <v>5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方波見</v>
      </c>
      <c r="D56" s="13" t="str">
        <f>IF(入力!E32="","",入力!E32)</f>
        <v>禮斗</v>
      </c>
      <c r="E56" s="13" t="str">
        <f>IF(入力!C31="","",入力!C31)</f>
        <v>カタバミ</v>
      </c>
      <c r="F56" s="13" t="str">
        <f>IF(入力!E31="","",入力!E31)</f>
        <v>ライト</v>
      </c>
      <c r="G56" s="13">
        <f>IF(入力!M31="","",入力!M31)</f>
        <v>520397772</v>
      </c>
      <c r="H56" s="13" t="str">
        <f>IF(入力!I31="","",入力!I31)</f>
        <v>千葉県香取市立佐原小学校</v>
      </c>
      <c r="I56" s="13">
        <f>IF(入力!G31="","",入力!G31)</f>
        <v>4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花垣</v>
      </c>
      <c r="D57" s="13" t="str">
        <f>IF(入力!E34="","",入力!E34)</f>
        <v>壮旺</v>
      </c>
      <c r="E57" s="13" t="str">
        <f>IF(入力!C33="","",入力!C33)</f>
        <v>ハナガキ</v>
      </c>
      <c r="F57" s="13" t="str">
        <f>IF(入力!E33="","",入力!E33)</f>
        <v>ソオ</v>
      </c>
      <c r="G57" s="13">
        <f>IF(入力!M33="","",入力!M33)</f>
        <v>521522517</v>
      </c>
      <c r="H57" s="13" t="str">
        <f>IF(入力!I33="","",入力!I33)</f>
        <v>千葉県香取市立小見川中央小学校</v>
      </c>
      <c r="I57" s="13">
        <f>IF(入力!G33="","",入力!G33)</f>
        <v>4</v>
      </c>
      <c r="J57" s="13">
        <f>IF(入力!P33="","",入力!P33)</f>
        <v>125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清水</v>
      </c>
      <c r="D58" s="13" t="str">
        <f>IF(入力!E36="","",入力!E36)</f>
        <v>映太</v>
      </c>
      <c r="E58" s="13" t="str">
        <f>IF(入力!C35="","",入力!C35)</f>
        <v>シミズ</v>
      </c>
      <c r="F58" s="13" t="str">
        <f>IF(入力!E35="","",入力!E35)</f>
        <v>エイタ</v>
      </c>
      <c r="G58" s="13">
        <f>IF(入力!M35="","",入力!M35)</f>
        <v>523168119</v>
      </c>
      <c r="H58" s="13" t="str">
        <f>IF(入力!I35="","",入力!I35)</f>
        <v>千葉県香取市立山田小学校</v>
      </c>
      <c r="I58" s="13">
        <f>IF(入力!G35="","",入力!G35)</f>
        <v>4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海老澤</v>
      </c>
      <c r="D59" s="13" t="str">
        <f>IF(入力!E38="","",入力!E38)</f>
        <v>波琉</v>
      </c>
      <c r="E59" s="13" t="str">
        <f>IF(入力!C37="","",入力!C37)</f>
        <v>エビサワ</v>
      </c>
      <c r="F59" s="13" t="str">
        <f>IF(入力!E37="","",入力!E37)</f>
        <v>ナル</v>
      </c>
      <c r="G59" s="13">
        <f>IF(入力!M37="","",入力!M37)</f>
        <v>521709680</v>
      </c>
      <c r="H59" s="13" t="str">
        <f>IF(入力!I37="","",入力!I37)</f>
        <v>千葉県香取市立佐原小学校</v>
      </c>
      <c r="I59" s="13">
        <f>IF(入力!G37="","",入力!G37)</f>
        <v>3</v>
      </c>
      <c r="J59" s="13">
        <f>IF(入力!P37="","",入力!P37)</f>
        <v>125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日下部</v>
      </c>
      <c r="D60" s="13" t="str">
        <f>IF(入力!E40="","",入力!E40)</f>
        <v>颯眞</v>
      </c>
      <c r="E60" s="13" t="str">
        <f>IF(入力!C39="","",入力!C39)</f>
        <v>クサカベ</v>
      </c>
      <c r="F60" s="13" t="str">
        <f>IF(入力!E39="","",入力!E39)</f>
        <v>ソウマ</v>
      </c>
      <c r="G60" s="13">
        <f>IF(入力!M39="","",入力!M39)</f>
        <v>522669662</v>
      </c>
      <c r="H60" s="13" t="str">
        <f>IF(入力!I39="","",入力!I39)</f>
        <v>千葉県香取市立小見川東小学校</v>
      </c>
      <c r="I60" s="13">
        <f>IF(入力!G39="","",入力!G39)</f>
        <v>3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柴入</v>
      </c>
      <c r="D61" s="13" t="str">
        <f>IF(入力!E42="","",入力!E42)</f>
        <v>凛亮</v>
      </c>
      <c r="E61" s="13" t="str">
        <f>IF(入力!C41="","",入力!C41)</f>
        <v>シバイリ</v>
      </c>
      <c r="F61" s="13" t="str">
        <f>IF(入力!E41="","",入力!E41)</f>
        <v>リンスケ</v>
      </c>
      <c r="G61" s="13">
        <f>IF(入力!M41="","",入力!M41)</f>
        <v>522694381</v>
      </c>
      <c r="H61" s="13" t="str">
        <f>IF(入力!I41="","",入力!I41)</f>
        <v>千葉県香取市立佐原小学校</v>
      </c>
      <c r="I61" s="13">
        <f>IF(入力!G41="","",入力!G41)</f>
        <v>3</v>
      </c>
      <c r="J61" s="13">
        <f>IF(入力!P41="","",入力!P41)</f>
        <v>126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前野</v>
      </c>
      <c r="D62" s="13" t="str">
        <f>IF(入力!E44="","",入力!E44)</f>
        <v>蓮斗</v>
      </c>
      <c r="E62" s="13" t="str">
        <f>IF(入力!C43="","",入力!C43)</f>
        <v>マエノ</v>
      </c>
      <c r="F62" s="13" t="str">
        <f>IF(入力!E43="","",入力!E43)</f>
        <v>レント</v>
      </c>
      <c r="G62" s="13">
        <f>IF(入力!M43="","",入力!M43)</f>
        <v>523085256</v>
      </c>
      <c r="H62" s="13" t="str">
        <f>IF(入力!I43="","",入力!I43)</f>
        <v>茨城県潮来市立津知小学校</v>
      </c>
      <c r="I62" s="13">
        <f>IF(入力!G43="","",入力!G43)</f>
        <v>3</v>
      </c>
      <c r="J62" s="13">
        <f>IF(入力!P43="","",入力!P43)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User</cp:lastModifiedBy>
  <cp:revision/>
  <cp:lastPrinted>2023-05-23T02:24:19Z</cp:lastPrinted>
  <dcterms:created xsi:type="dcterms:W3CDTF">2023-05-23T00:19:28Z</dcterms:created>
  <dcterms:modified xsi:type="dcterms:W3CDTF">2023-05-23T02:30:16Z</dcterms:modified>
  <cp:category/>
  <cp:contentStatus/>
</cp:coreProperties>
</file>