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宮\mtm\Va\モルテンカップ(新人戦)\2025\"/>
    </mc:Choice>
  </mc:AlternateContent>
  <xr:revisionPtr revIDLastSave="0" documentId="13_ncr:1_{DA81E012-72D1-4E0C-9483-DA6A0CC90515}" xr6:coauthVersionLast="47" xr6:coauthVersionMax="47" xr10:uidLastSave="{00000000-0000-0000-0000-000000000000}"/>
  <workbookProtection lockStructure="1"/>
  <bookViews>
    <workbookView xWindow="-25320" yWindow="375" windowWidth="25440" windowHeight="1527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<sst xmlns="http://schemas.openxmlformats.org/spreadsheetml/2006/main" count="276" uniqueCount="212">
  <si>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</si>
  <si>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</si>
  <si>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</si>
  <si>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</si>
  <si>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</si>
  <si>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</si>
  <si>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</si>
  <si>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</si>
  <si>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</si>
  <si>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</si>
  <si>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</si>
  <si>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</si>
  <si>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</si>
  <si>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</si>
  <si>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</si>
  <si>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</si>
  <si>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</si>
  <si>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</si>
  <si>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</si>
  <si>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</si>
  <si>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</si>
  <si>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</si>
  <si>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</si>
  <si>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</si>
  <si>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</si>
  <si>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</si>
  <si>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</si>
  <si>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</si>
  <si>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</si>
  <si>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</si>
  <si>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</si>
  <si>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</si>
  <si>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</si>
  <si>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</si>
  <si>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</si>
  <si>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</si>
  <si>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</si>
  <si>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</si>
  <si>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</si>
  <si>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</si>
  <si>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</si>
  <si>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</si>
  <si>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</si>
  <si>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</si>
  <si>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</si>
  <si>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</si>
  <si>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</si>
  <si>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</si>
  <si>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</si>
  <si>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</si>
  <si>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</si>
  <si>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</si>
  <si>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</si>
  <si>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</si>
  <si>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</si>
  <si>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</si>
  <si>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</si>
  <si>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</si>
  <si>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</si>
  <si>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</si>
  <si>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</si>
  <si>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</si>
  <si>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</si>
  <si>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</si>
  <si>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</si>
  <si>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</si>
  <si>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</si>
  <si>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</si>
  <si>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</si>
  <si>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</si>
  <si>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</si>
  <si>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</si>
  <si>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</si>
  <si>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</si>
  <si>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</si>
  <si>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</si>
  <si>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</si>
  <si>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</si>
  <si>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</si>
  <si>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</si>
  <si>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</si>
  <si>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</si>
  <si>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</si>
  <si>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</si>
  <si>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</si>
  <si>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</si>
  <si>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</si>
  <si>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</si>
  <si>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</si>
  <si>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</si>
  <si>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</si>
  <si>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</si>
  <si>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</si>
  <si>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</si>
  <si>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</si>
  <si>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</si>
  <si>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</si>
  <si>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</si>
  <si>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</si>
  <si>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</si>
  <si>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</si>
  <si>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</si>
  <si>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</si>
  <si>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</si>
  <si>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</si>
  <si>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</si>
  <si>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</si>
  <si>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</si>
  <si>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</si>
  <si>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</si>
  <si>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</si>
  <si>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</si>
  <si>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</si>
  <si>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</si>
  <si>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</si>
  <si>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</si>
  <si>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</si>
  <si>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</si>
  <si>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</si>
  <si>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</si>
  <si>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</si>
  <si>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</si>
  <si>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</si>
  <si>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サワラクラブ</t>
    <phoneticPr fontId="2"/>
  </si>
  <si>
    <t>佐原クラブ</t>
    <phoneticPr fontId="2"/>
  </si>
  <si>
    <t>香取市</t>
    <rPh sb="0" eb="3">
      <t>カトリシ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</si>
  <si>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成田</t>
    </r>
    <rPh sb="2" eb="4">
      <t>ナリタ</t>
    </rPh>
    <phoneticPr fontId="2"/>
  </si>
  <si>
    <t>佐原</t>
    <rPh sb="0" eb="2">
      <t>サワラ</t>
    </rPh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</si>
  <si>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</si>
  <si>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</si>
  <si>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和男</t>
    <rPh sb="0" eb="2">
      <t>カズオ</t>
    </rPh>
    <phoneticPr fontId="2"/>
  </si>
  <si>
    <t>実</t>
    <rPh sb="0" eb="1">
      <t>ミノル</t>
    </rPh>
    <phoneticPr fontId="2"/>
  </si>
  <si>
    <t>浅野</t>
    <rPh sb="0" eb="2">
      <t>アサノ</t>
    </rPh>
    <phoneticPr fontId="2"/>
  </si>
  <si>
    <t>星越</t>
    <rPh sb="0" eb="2">
      <t>ホシコシ</t>
    </rPh>
    <phoneticPr fontId="2"/>
  </si>
  <si>
    <t>オカザワ</t>
    <phoneticPr fontId="2"/>
  </si>
  <si>
    <t>カズオ</t>
    <phoneticPr fontId="2"/>
  </si>
  <si>
    <t>アサノ</t>
    <phoneticPr fontId="2"/>
  </si>
  <si>
    <t>ホシコシ</t>
    <phoneticPr fontId="2"/>
  </si>
  <si>
    <t>ミノル</t>
    <phoneticPr fontId="2"/>
  </si>
  <si>
    <t>柴入</t>
    <rPh sb="0" eb="2">
      <t>シバイリ</t>
    </rPh>
    <phoneticPr fontId="2"/>
  </si>
  <si>
    <t>理世</t>
    <rPh sb="0" eb="2">
      <t>リヨ</t>
    </rPh>
    <phoneticPr fontId="2"/>
  </si>
  <si>
    <t>シバイリ</t>
    <phoneticPr fontId="2"/>
  </si>
  <si>
    <t>ミチヨ</t>
    <phoneticPr fontId="2"/>
  </si>
  <si>
    <t>287</t>
    <phoneticPr fontId="2"/>
  </si>
  <si>
    <t>289</t>
    <phoneticPr fontId="2"/>
  </si>
  <si>
    <t>千葉県香取市新部196</t>
    <rPh sb="0" eb="3">
      <t>チバケン</t>
    </rPh>
    <rPh sb="3" eb="6">
      <t>カトリシ</t>
    </rPh>
    <rPh sb="6" eb="8">
      <t>ニッペ</t>
    </rPh>
    <phoneticPr fontId="2"/>
  </si>
  <si>
    <t>方波見</t>
    <rPh sb="0" eb="3">
      <t>カタバミ</t>
    </rPh>
    <phoneticPr fontId="2"/>
  </si>
  <si>
    <t>禮斗</t>
    <rPh sb="0" eb="1">
      <t>ライ</t>
    </rPh>
    <rPh sb="1" eb="2">
      <t>ト</t>
    </rPh>
    <phoneticPr fontId="2"/>
  </si>
  <si>
    <t>壮旺</t>
    <rPh sb="0" eb="1">
      <t>ソウ</t>
    </rPh>
    <rPh sb="1" eb="2">
      <t>オウ</t>
    </rPh>
    <phoneticPr fontId="2"/>
  </si>
  <si>
    <t>波琉</t>
    <rPh sb="0" eb="1">
      <t>ナミ</t>
    </rPh>
    <rPh sb="1" eb="2">
      <t>ル</t>
    </rPh>
    <phoneticPr fontId="2"/>
  </si>
  <si>
    <t>凛亮</t>
    <rPh sb="0" eb="2">
      <t>リンスケ</t>
    </rPh>
    <phoneticPr fontId="2"/>
  </si>
  <si>
    <t>颯眞</t>
    <rPh sb="0" eb="2">
      <t>ソウマ</t>
    </rPh>
    <phoneticPr fontId="2"/>
  </si>
  <si>
    <t>蓮斗</t>
    <rPh sb="0" eb="1">
      <t>レン</t>
    </rPh>
    <rPh sb="1" eb="2">
      <t>ト</t>
    </rPh>
    <phoneticPr fontId="2"/>
  </si>
  <si>
    <t>颯一</t>
    <rPh sb="0" eb="1">
      <t>ソウ</t>
    </rPh>
    <rPh sb="1" eb="2">
      <t>イチ</t>
    </rPh>
    <phoneticPr fontId="2"/>
  </si>
  <si>
    <t>優楽</t>
    <rPh sb="0" eb="1">
      <t>ユウ</t>
    </rPh>
    <rPh sb="1" eb="2">
      <t>ラク</t>
    </rPh>
    <phoneticPr fontId="2"/>
  </si>
  <si>
    <t>暉</t>
    <rPh sb="0" eb="1">
      <t>テル</t>
    </rPh>
    <phoneticPr fontId="2"/>
  </si>
  <si>
    <t>侑利</t>
    <rPh sb="0" eb="1">
      <t>ユウ</t>
    </rPh>
    <rPh sb="1" eb="2">
      <t>リ</t>
    </rPh>
    <phoneticPr fontId="2"/>
  </si>
  <si>
    <t>花垣</t>
    <rPh sb="0" eb="2">
      <t>ハナガキ</t>
    </rPh>
    <phoneticPr fontId="2"/>
  </si>
  <si>
    <t>海老澤</t>
    <rPh sb="0" eb="3">
      <t>エビサワ</t>
    </rPh>
    <phoneticPr fontId="2"/>
  </si>
  <si>
    <t>日下部</t>
    <rPh sb="0" eb="3">
      <t>クサカベ</t>
    </rPh>
    <phoneticPr fontId="2"/>
  </si>
  <si>
    <t>前野</t>
    <rPh sb="0" eb="2">
      <t>マエノ</t>
    </rPh>
    <phoneticPr fontId="2"/>
  </si>
  <si>
    <t>伊藤</t>
    <rPh sb="0" eb="2">
      <t>イトウ</t>
    </rPh>
    <phoneticPr fontId="2"/>
  </si>
  <si>
    <t>小澤</t>
    <rPh sb="0" eb="2">
      <t>オザワ</t>
    </rPh>
    <phoneticPr fontId="2"/>
  </si>
  <si>
    <t>田丸</t>
    <rPh sb="0" eb="2">
      <t>タマル</t>
    </rPh>
    <phoneticPr fontId="2"/>
  </si>
  <si>
    <t>五字</t>
    <rPh sb="0" eb="2">
      <t>ゴジ</t>
    </rPh>
    <phoneticPr fontId="2"/>
  </si>
  <si>
    <t>カタバミ</t>
    <phoneticPr fontId="2"/>
  </si>
  <si>
    <t>ハナガキ</t>
    <phoneticPr fontId="2"/>
  </si>
  <si>
    <t>エビサワ</t>
    <phoneticPr fontId="2"/>
  </si>
  <si>
    <t>クサカベ</t>
    <phoneticPr fontId="2"/>
  </si>
  <si>
    <t>マエノ</t>
    <phoneticPr fontId="2"/>
  </si>
  <si>
    <t>イトウ</t>
    <phoneticPr fontId="2"/>
  </si>
  <si>
    <t>オザワ</t>
    <phoneticPr fontId="2"/>
  </si>
  <si>
    <t>タマル</t>
    <phoneticPr fontId="2"/>
  </si>
  <si>
    <t>ゴジ</t>
    <phoneticPr fontId="2"/>
  </si>
  <si>
    <t>ライト</t>
    <phoneticPr fontId="2"/>
  </si>
  <si>
    <t>ソオ</t>
    <phoneticPr fontId="2"/>
  </si>
  <si>
    <t>ナル</t>
    <phoneticPr fontId="2"/>
  </si>
  <si>
    <t>リンスケ</t>
    <phoneticPr fontId="2"/>
  </si>
  <si>
    <t>ソウマ</t>
    <phoneticPr fontId="2"/>
  </si>
  <si>
    <t>レント</t>
    <phoneticPr fontId="2"/>
  </si>
  <si>
    <t>ソウイチ</t>
    <phoneticPr fontId="2"/>
  </si>
  <si>
    <t>ユラ</t>
    <phoneticPr fontId="2"/>
  </si>
  <si>
    <t>ヒカリ</t>
    <phoneticPr fontId="2"/>
  </si>
  <si>
    <t>ユウリ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</si>
  <si>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</si>
  <si>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</si>
  <si>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香取市立小見川東小学校</t>
    <rPh sb="0" eb="4">
      <t>カトリシリツ</t>
    </rPh>
    <rPh sb="4" eb="7">
      <t>オミガワ</t>
    </rPh>
    <rPh sb="7" eb="8">
      <t>ヒガシ</t>
    </rPh>
    <rPh sb="8" eb="11">
      <t>ショウガッコウ</t>
    </rPh>
    <phoneticPr fontId="2"/>
  </si>
  <si>
    <t>潮来市立津知小学校</t>
    <rPh sb="0" eb="2">
      <t>イタコ</t>
    </rPh>
    <rPh sb="2" eb="4">
      <t>シリツ</t>
    </rPh>
    <rPh sb="4" eb="6">
      <t>ツチ</t>
    </rPh>
    <rPh sb="6" eb="9">
      <t>ショウガッコウ</t>
    </rPh>
    <phoneticPr fontId="2"/>
  </si>
  <si>
    <t>香取市立栗源小学校</t>
    <rPh sb="0" eb="2">
      <t>カトリ</t>
    </rPh>
    <rPh sb="2" eb="3">
      <t>シ</t>
    </rPh>
    <rPh sb="3" eb="4">
      <t>リツ</t>
    </rPh>
    <rPh sb="4" eb="6">
      <t>クリモト</t>
    </rPh>
    <rPh sb="6" eb="9">
      <t>ショウガッコウ</t>
    </rPh>
    <phoneticPr fontId="2"/>
  </si>
  <si>
    <t>香取市立水の郷小学校</t>
    <rPh sb="0" eb="2">
      <t>カトリ</t>
    </rPh>
    <rPh sb="2" eb="3">
      <t>シ</t>
    </rPh>
    <rPh sb="3" eb="4">
      <t>リツ</t>
    </rPh>
    <rPh sb="4" eb="5">
      <t>ミズ</t>
    </rPh>
    <rPh sb="6" eb="7">
      <t>サト</t>
    </rPh>
    <rPh sb="7" eb="10">
      <t>ショウガッコウ</t>
    </rPh>
    <phoneticPr fontId="2"/>
  </si>
  <si>
    <t>神栖市立須田小学校</t>
    <rPh sb="0" eb="2">
      <t>カミス</t>
    </rPh>
    <rPh sb="2" eb="4">
      <t>シリツ</t>
    </rPh>
    <rPh sb="4" eb="6">
      <t>スダ</t>
    </rPh>
    <rPh sb="6" eb="9">
      <t>ショウガッコウ</t>
    </rPh>
    <phoneticPr fontId="2"/>
  </si>
  <si>
    <t>神栖市立柳川小学校</t>
    <rPh sb="0" eb="2">
      <t>カミス</t>
    </rPh>
    <rPh sb="2" eb="4">
      <t>シリツ</t>
    </rPh>
    <rPh sb="4" eb="6">
      <t>ヤナガワ</t>
    </rPh>
    <rPh sb="6" eb="9">
      <t>ショウガッコウ</t>
    </rPh>
    <phoneticPr fontId="2"/>
  </si>
  <si>
    <t>最後まで諦めず、心をひとつに仲間を信じ、笑顔で元気いっぱいのプレーでボールを繋ぎます！</t>
    <rPh sb="0" eb="2">
      <t>サイゴ</t>
    </rPh>
    <rPh sb="4" eb="5">
      <t>アキラ</t>
    </rPh>
    <rPh sb="8" eb="9">
      <t>ココロ</t>
    </rPh>
    <rPh sb="14" eb="16">
      <t>ナカマ</t>
    </rPh>
    <rPh sb="17" eb="18">
      <t>シン</t>
    </rPh>
    <rPh sb="20" eb="22">
      <t>エガオ</t>
    </rPh>
    <rPh sb="23" eb="25">
      <t>ゲンキ</t>
    </rPh>
    <rPh sb="38" eb="39">
      <t>ツナ</t>
    </rPh>
    <phoneticPr fontId="2"/>
  </si>
  <si>
    <t>①</t>
    <phoneticPr fontId="2"/>
  </si>
  <si>
    <t>0031</t>
    <phoneticPr fontId="2"/>
  </si>
  <si>
    <t>0313</t>
    <phoneticPr fontId="2"/>
  </si>
  <si>
    <t>千葉県香取市小見川4866-361-21-1</t>
    <rPh sb="0" eb="3">
      <t>チバケン</t>
    </rPh>
    <rPh sb="3" eb="6">
      <t>カトリシ</t>
    </rPh>
    <rPh sb="6" eb="9">
      <t>オミガワ</t>
    </rPh>
    <phoneticPr fontId="2"/>
  </si>
  <si>
    <t>0328</t>
    <phoneticPr fontId="2"/>
  </si>
  <si>
    <t>千葉県香取市五郷内2372</t>
    <rPh sb="0" eb="3">
      <t>チバケン</t>
    </rPh>
    <rPh sb="3" eb="6">
      <t>カトリシ</t>
    </rPh>
    <rPh sb="6" eb="9">
      <t>ゴゴウチ</t>
    </rPh>
    <phoneticPr fontId="2"/>
  </si>
  <si>
    <t>090</t>
    <phoneticPr fontId="2"/>
  </si>
  <si>
    <t>3525</t>
    <phoneticPr fontId="2"/>
  </si>
  <si>
    <t>0971</t>
    <phoneticPr fontId="2"/>
  </si>
  <si>
    <t>3222</t>
    <phoneticPr fontId="2"/>
  </si>
  <si>
    <t>9478</t>
    <phoneticPr fontId="2"/>
  </si>
  <si>
    <t>8893</t>
    <phoneticPr fontId="2"/>
  </si>
  <si>
    <t>5944</t>
    <phoneticPr fontId="2"/>
  </si>
  <si>
    <t>080</t>
    <phoneticPr fontId="2"/>
  </si>
  <si>
    <t>1130</t>
    <phoneticPr fontId="2"/>
  </si>
  <si>
    <t>6587</t>
    <phoneticPr fontId="2"/>
  </si>
  <si>
    <t>千葉県香取市牧野2018-1ﾐﾕｷﾊｳｽ101</t>
    <rPh sb="0" eb="3">
      <t>チバケン</t>
    </rPh>
    <rPh sb="3" eb="6">
      <t>カトリシ</t>
    </rPh>
    <rPh sb="6" eb="8">
      <t>マキノ</t>
    </rPh>
    <phoneticPr fontId="2"/>
  </si>
  <si>
    <t>287</t>
    <phoneticPr fontId="2"/>
  </si>
  <si>
    <t>0033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</si>
</sst>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Q32" sqref="AQ3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4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>
      <c r="A2" s="112" t="s">
        <v>1</v>
      </c>
      <c r="B2" s="113"/>
      <c r="C2" s="114" t="s">
        <v>123</v>
      </c>
      <c r="D2" s="115"/>
      <c r="E2" s="115"/>
      <c r="F2" s="115"/>
      <c r="G2" s="115"/>
      <c r="H2" s="115"/>
      <c r="I2" s="116"/>
      <c r="J2" s="89" t="s">
        <v>2</v>
      </c>
      <c r="K2" s="219"/>
      <c r="L2" s="219"/>
      <c r="M2" s="219"/>
      <c r="N2" s="219"/>
      <c r="O2" s="220"/>
      <c r="P2" s="89" t="s">
        <v>3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4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5</v>
      </c>
      <c r="AW2" t="s">
        <v>6</v>
      </c>
      <c r="AX2" t="s">
        <v>7</v>
      </c>
    </row>
    <row r="3" spans="1:51" ht="24" customHeight="1">
      <c r="A3" s="117" t="s">
        <v>8</v>
      </c>
      <c r="B3" s="118"/>
      <c r="C3" s="119" t="s">
        <v>124</v>
      </c>
      <c r="D3" s="120"/>
      <c r="E3" s="120"/>
      <c r="F3" s="120"/>
      <c r="G3" s="120"/>
      <c r="H3" s="120"/>
      <c r="I3" s="121"/>
      <c r="J3" s="216" t="s">
        <v>5</v>
      </c>
      <c r="K3" s="217"/>
      <c r="L3" s="217"/>
      <c r="M3" s="217"/>
      <c r="N3" s="217"/>
      <c r="O3" s="218"/>
      <c r="P3" s="91" t="s">
        <v>125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51" t="s">
        <v>7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8" t="s">
        <v>13</v>
      </c>
      <c r="B4" s="229"/>
      <c r="C4" s="221">
        <v>430814915</v>
      </c>
      <c r="D4" s="222"/>
      <c r="E4" s="222"/>
      <c r="F4" s="222"/>
      <c r="G4" s="222"/>
      <c r="H4" s="222"/>
      <c r="I4" s="223"/>
      <c r="J4" s="233" t="s">
        <v>14</v>
      </c>
      <c r="K4" s="234"/>
      <c r="L4" s="234"/>
      <c r="M4" s="234"/>
      <c r="N4" s="234"/>
      <c r="O4" s="235"/>
      <c r="P4" s="166" t="s">
        <v>15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0" t="s">
        <v>17</v>
      </c>
      <c r="B5" s="231"/>
      <c r="C5" s="224"/>
      <c r="D5" s="225"/>
      <c r="E5" s="225"/>
      <c r="F5" s="225"/>
      <c r="G5" s="225"/>
      <c r="H5" s="225"/>
      <c r="I5" s="226"/>
      <c r="J5" s="197">
        <v>14003</v>
      </c>
      <c r="K5" s="197"/>
      <c r="L5" s="197"/>
      <c r="M5" s="197"/>
      <c r="N5" s="197"/>
      <c r="O5" s="197"/>
      <c r="P5" s="167" t="s">
        <v>126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8" t="s">
        <v>127</v>
      </c>
      <c r="AF5" s="167"/>
      <c r="AG5" s="167"/>
      <c r="AH5" s="167"/>
      <c r="AI5" s="167"/>
      <c r="AJ5" s="167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18</v>
      </c>
      <c r="AW5" t="s">
        <v>19</v>
      </c>
    </row>
    <row r="6" spans="1:51" ht="22.5" customHeight="1">
      <c r="A6" s="71" t="s">
        <v>20</v>
      </c>
      <c r="B6" s="135"/>
      <c r="C6" s="139" t="s">
        <v>21</v>
      </c>
      <c r="D6" s="140"/>
      <c r="E6" s="141" t="s">
        <v>22</v>
      </c>
      <c r="F6" s="142"/>
      <c r="G6" s="198" t="s">
        <v>23</v>
      </c>
      <c r="H6" s="198"/>
      <c r="I6" s="198"/>
      <c r="J6" s="198" t="s">
        <v>24</v>
      </c>
      <c r="K6" s="198"/>
      <c r="L6" s="198"/>
      <c r="M6" s="198" t="s">
        <v>25</v>
      </c>
      <c r="N6" s="198"/>
      <c r="O6" s="198"/>
      <c r="P6" s="148" t="s">
        <v>26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27</v>
      </c>
      <c r="AL6" s="150"/>
      <c r="AM6" s="150"/>
      <c r="AN6" s="150"/>
      <c r="AO6" s="150"/>
      <c r="AP6" s="150"/>
      <c r="AQ6" s="150"/>
      <c r="AR6" s="150"/>
      <c r="AS6" s="150"/>
      <c r="AT6" s="34" t="s">
        <v>28</v>
      </c>
    </row>
    <row r="7" spans="1:51" ht="13.5" customHeight="1">
      <c r="A7" s="71"/>
      <c r="B7" s="135"/>
      <c r="C7" s="143" t="s">
        <v>134</v>
      </c>
      <c r="D7" s="107"/>
      <c r="E7" s="144" t="s">
        <v>135</v>
      </c>
      <c r="F7" s="108"/>
      <c r="G7" s="199">
        <v>507243617</v>
      </c>
      <c r="H7" s="199"/>
      <c r="I7" s="199"/>
      <c r="J7" s="199">
        <v>16927</v>
      </c>
      <c r="K7" s="199"/>
      <c r="L7" s="199"/>
      <c r="M7" s="199">
        <v>428853</v>
      </c>
      <c r="N7" s="199"/>
      <c r="O7" s="199"/>
      <c r="P7" s="172" t="s">
        <v>29</v>
      </c>
      <c r="Q7" s="173"/>
      <c r="R7" s="137" t="s">
        <v>143</v>
      </c>
      <c r="S7" s="138"/>
      <c r="T7" s="138"/>
      <c r="U7" s="138"/>
      <c r="V7" s="27" t="s">
        <v>30</v>
      </c>
      <c r="W7" s="232" t="s">
        <v>194</v>
      </c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35" t="s">
        <v>31</v>
      </c>
      <c r="AL7" s="247" t="s">
        <v>199</v>
      </c>
      <c r="AM7" s="59"/>
      <c r="AN7" s="59"/>
      <c r="AO7" s="59"/>
      <c r="AP7" s="59"/>
      <c r="AQ7" s="59"/>
      <c r="AR7" s="59"/>
      <c r="AS7" s="36" t="s">
        <v>32</v>
      </c>
      <c r="AT7" s="53">
        <v>67</v>
      </c>
    </row>
    <row r="8" spans="1:51" ht="18" customHeight="1">
      <c r="A8" s="71"/>
      <c r="B8" s="135"/>
      <c r="C8" s="145" t="s">
        <v>128</v>
      </c>
      <c r="D8" s="110"/>
      <c r="E8" s="146" t="s">
        <v>129</v>
      </c>
      <c r="F8" s="111"/>
      <c r="G8" s="199"/>
      <c r="H8" s="199"/>
      <c r="I8" s="199"/>
      <c r="J8" s="199"/>
      <c r="K8" s="199"/>
      <c r="L8" s="199"/>
      <c r="M8" s="199"/>
      <c r="N8" s="199"/>
      <c r="O8" s="199"/>
      <c r="P8" s="147" t="s">
        <v>145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248" t="s">
        <v>200</v>
      </c>
      <c r="AL8" s="60"/>
      <c r="AM8" s="60"/>
      <c r="AN8" s="60"/>
      <c r="AO8" s="37" t="s">
        <v>30</v>
      </c>
      <c r="AP8" s="249" t="s">
        <v>201</v>
      </c>
      <c r="AQ8" s="60"/>
      <c r="AR8" s="60"/>
      <c r="AS8" s="61"/>
      <c r="AT8" s="53"/>
    </row>
    <row r="9" spans="1:51" ht="14.45" customHeight="1">
      <c r="A9" s="71" t="s">
        <v>33</v>
      </c>
      <c r="B9" s="135"/>
      <c r="C9" s="143" t="s">
        <v>136</v>
      </c>
      <c r="D9" s="107"/>
      <c r="E9" s="144" t="s">
        <v>135</v>
      </c>
      <c r="F9" s="108"/>
      <c r="G9" s="199">
        <v>513493802</v>
      </c>
      <c r="H9" s="199"/>
      <c r="I9" s="199"/>
      <c r="J9" s="199"/>
      <c r="K9" s="199"/>
      <c r="L9" s="199"/>
      <c r="M9" s="199">
        <v>533906</v>
      </c>
      <c r="N9" s="199"/>
      <c r="O9" s="199"/>
      <c r="P9" s="172" t="s">
        <v>29</v>
      </c>
      <c r="Q9" s="173"/>
      <c r="R9" s="137" t="s">
        <v>144</v>
      </c>
      <c r="S9" s="138"/>
      <c r="T9" s="138"/>
      <c r="U9" s="138"/>
      <c r="V9" s="27" t="s">
        <v>30</v>
      </c>
      <c r="W9" s="232" t="s">
        <v>195</v>
      </c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9"/>
      <c r="AK9" s="35" t="s">
        <v>31</v>
      </c>
      <c r="AL9" s="247" t="s">
        <v>199</v>
      </c>
      <c r="AM9" s="59"/>
      <c r="AN9" s="59"/>
      <c r="AO9" s="59"/>
      <c r="AP9" s="59"/>
      <c r="AQ9" s="59"/>
      <c r="AR9" s="59"/>
      <c r="AS9" s="36" t="s">
        <v>32</v>
      </c>
      <c r="AT9" s="54">
        <v>62</v>
      </c>
    </row>
    <row r="10" spans="1:51" ht="18" customHeight="1">
      <c r="A10" s="71"/>
      <c r="B10" s="135"/>
      <c r="C10" s="145" t="s">
        <v>132</v>
      </c>
      <c r="D10" s="110"/>
      <c r="E10" s="146" t="s">
        <v>130</v>
      </c>
      <c r="F10" s="111"/>
      <c r="G10" s="199"/>
      <c r="H10" s="199"/>
      <c r="I10" s="199"/>
      <c r="J10" s="199"/>
      <c r="K10" s="199"/>
      <c r="L10" s="199"/>
      <c r="M10" s="199"/>
      <c r="N10" s="199"/>
      <c r="O10" s="199"/>
      <c r="P10" s="147" t="s">
        <v>196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1"/>
      <c r="AK10" s="248" t="s">
        <v>202</v>
      </c>
      <c r="AL10" s="60"/>
      <c r="AM10" s="60"/>
      <c r="AN10" s="60"/>
      <c r="AO10" s="37" t="s">
        <v>30</v>
      </c>
      <c r="AP10" s="249" t="s">
        <v>203</v>
      </c>
      <c r="AQ10" s="60"/>
      <c r="AR10" s="60"/>
      <c r="AS10" s="61"/>
      <c r="AT10" s="54"/>
    </row>
    <row r="11" spans="1:51" ht="14.45" customHeight="1">
      <c r="A11" s="71" t="s">
        <v>34</v>
      </c>
      <c r="B11" s="135"/>
      <c r="C11" s="143" t="s">
        <v>137</v>
      </c>
      <c r="D11" s="107"/>
      <c r="E11" s="144" t="s">
        <v>138</v>
      </c>
      <c r="F11" s="108"/>
      <c r="G11" s="199">
        <v>516730995</v>
      </c>
      <c r="H11" s="199"/>
      <c r="I11" s="199"/>
      <c r="J11" s="199"/>
      <c r="K11" s="199"/>
      <c r="L11" s="199"/>
      <c r="M11" s="199">
        <v>533909</v>
      </c>
      <c r="N11" s="199"/>
      <c r="O11" s="199"/>
      <c r="P11" s="172" t="s">
        <v>29</v>
      </c>
      <c r="Q11" s="173"/>
      <c r="R11" s="137" t="s">
        <v>144</v>
      </c>
      <c r="S11" s="138"/>
      <c r="T11" s="138"/>
      <c r="U11" s="138"/>
      <c r="V11" s="27" t="s">
        <v>30</v>
      </c>
      <c r="W11" s="232" t="s">
        <v>197</v>
      </c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9"/>
      <c r="AK11" s="35" t="s">
        <v>31</v>
      </c>
      <c r="AL11" s="247" t="s">
        <v>199</v>
      </c>
      <c r="AM11" s="59"/>
      <c r="AN11" s="59"/>
      <c r="AO11" s="59"/>
      <c r="AP11" s="59"/>
      <c r="AQ11" s="59"/>
      <c r="AR11" s="59"/>
      <c r="AS11" s="36" t="s">
        <v>32</v>
      </c>
      <c r="AT11" s="54">
        <v>43</v>
      </c>
    </row>
    <row r="12" spans="1:51" ht="18" customHeight="1">
      <c r="A12" s="71"/>
      <c r="B12" s="135"/>
      <c r="C12" s="145" t="s">
        <v>133</v>
      </c>
      <c r="D12" s="110"/>
      <c r="E12" s="146" t="s">
        <v>131</v>
      </c>
      <c r="F12" s="111"/>
      <c r="G12" s="199"/>
      <c r="H12" s="199"/>
      <c r="I12" s="199"/>
      <c r="J12" s="199"/>
      <c r="K12" s="199"/>
      <c r="L12" s="199"/>
      <c r="M12" s="199"/>
      <c r="N12" s="199"/>
      <c r="O12" s="199"/>
      <c r="P12" s="147" t="s">
        <v>198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1"/>
      <c r="AK12" s="248" t="s">
        <v>204</v>
      </c>
      <c r="AL12" s="60"/>
      <c r="AM12" s="60"/>
      <c r="AN12" s="60"/>
      <c r="AO12" s="37" t="s">
        <v>30</v>
      </c>
      <c r="AP12" s="249" t="s">
        <v>205</v>
      </c>
      <c r="AQ12" s="60"/>
      <c r="AR12" s="60"/>
      <c r="AS12" s="61"/>
      <c r="AT12" s="54"/>
    </row>
    <row r="13" spans="1:51" ht="15" customHeight="1">
      <c r="A13" s="71" t="s">
        <v>35</v>
      </c>
      <c r="B13" s="135"/>
      <c r="C13" s="106"/>
      <c r="D13" s="107"/>
      <c r="E13" s="107"/>
      <c r="F13" s="108"/>
      <c r="G13" s="202"/>
      <c r="H13" s="202"/>
      <c r="I13" s="202"/>
      <c r="J13" s="202"/>
      <c r="K13" s="202"/>
      <c r="L13" s="202"/>
      <c r="M13" s="202"/>
      <c r="N13" s="202"/>
      <c r="O13" s="202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5"/>
    </row>
    <row r="14" spans="1:51" ht="18" customHeight="1">
      <c r="A14" s="71"/>
      <c r="B14" s="135"/>
      <c r="C14" s="109"/>
      <c r="D14" s="110"/>
      <c r="E14" s="110"/>
      <c r="F14" s="111"/>
      <c r="G14" s="202"/>
      <c r="H14" s="202"/>
      <c r="I14" s="202"/>
      <c r="J14" s="202"/>
      <c r="K14" s="202"/>
      <c r="L14" s="202"/>
      <c r="M14" s="202"/>
      <c r="N14" s="202"/>
      <c r="O14" s="202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5"/>
    </row>
    <row r="15" spans="1:51" ht="15" customHeight="1">
      <c r="A15" s="203" t="s">
        <v>36</v>
      </c>
      <c r="B15" s="135"/>
      <c r="C15" s="143" t="s">
        <v>141</v>
      </c>
      <c r="D15" s="107"/>
      <c r="E15" s="144" t="s">
        <v>142</v>
      </c>
      <c r="F15" s="108"/>
      <c r="G15" s="202"/>
      <c r="H15" s="202"/>
      <c r="I15" s="202"/>
      <c r="J15" s="202"/>
      <c r="K15" s="202"/>
      <c r="L15" s="202"/>
      <c r="M15" s="202"/>
      <c r="N15" s="202"/>
      <c r="O15" s="202"/>
      <c r="P15" s="172" t="s">
        <v>29</v>
      </c>
      <c r="Q15" s="173"/>
      <c r="R15" s="137" t="s">
        <v>210</v>
      </c>
      <c r="S15" s="138"/>
      <c r="T15" s="138"/>
      <c r="U15" s="138"/>
      <c r="V15" s="27" t="s">
        <v>30</v>
      </c>
      <c r="W15" s="232" t="s">
        <v>211</v>
      </c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9"/>
      <c r="AK15" s="35" t="s">
        <v>31</v>
      </c>
      <c r="AL15" s="247" t="s">
        <v>206</v>
      </c>
      <c r="AM15" s="59"/>
      <c r="AN15" s="59"/>
      <c r="AO15" s="59"/>
      <c r="AP15" s="59"/>
      <c r="AQ15" s="59"/>
      <c r="AR15" s="59"/>
      <c r="AS15" s="36" t="s">
        <v>32</v>
      </c>
      <c r="AT15" s="54">
        <v>39</v>
      </c>
    </row>
    <row r="16" spans="1:51" ht="18" customHeight="1">
      <c r="A16" s="71"/>
      <c r="B16" s="135"/>
      <c r="C16" s="145" t="s">
        <v>139</v>
      </c>
      <c r="D16" s="110"/>
      <c r="E16" s="146" t="s">
        <v>140</v>
      </c>
      <c r="F16" s="111"/>
      <c r="G16" s="202"/>
      <c r="H16" s="202"/>
      <c r="I16" s="202"/>
      <c r="J16" s="202"/>
      <c r="K16" s="202"/>
      <c r="L16" s="202"/>
      <c r="M16" s="202"/>
      <c r="N16" s="202"/>
      <c r="O16" s="202"/>
      <c r="P16" s="147" t="s">
        <v>209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1"/>
      <c r="AK16" s="248" t="s">
        <v>207</v>
      </c>
      <c r="AL16" s="60"/>
      <c r="AM16" s="60"/>
      <c r="AN16" s="60"/>
      <c r="AO16" s="37" t="s">
        <v>30</v>
      </c>
      <c r="AP16" s="249" t="s">
        <v>208</v>
      </c>
      <c r="AQ16" s="60"/>
      <c r="AR16" s="60"/>
      <c r="AS16" s="61"/>
      <c r="AT16" s="54"/>
    </row>
    <row r="17" spans="1:46">
      <c r="A17" s="71" t="s">
        <v>37</v>
      </c>
      <c r="B17" s="135"/>
      <c r="C17" s="190" t="str">
        <f>IF(P16="","",P16)</f>
        <v>千葉県香取市牧野2018-1ﾐﾕｷﾊｳｽ101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35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38</v>
      </c>
      <c r="B19" s="135"/>
      <c r="C19" s="190" t="str">
        <f>IF(AL15="","",AL15&amp;"-"&amp;AK16&amp;"-"&amp;AP16)</f>
        <v>080-1130-6587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35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39</v>
      </c>
      <c r="B21" s="135"/>
      <c r="C21" s="212"/>
      <c r="D21" s="204"/>
      <c r="E21" s="204"/>
      <c r="F21" s="204"/>
      <c r="G21" s="204"/>
      <c r="H21" s="20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4"/>
      <c r="B22" s="227"/>
      <c r="C22" s="213"/>
      <c r="D22" s="205"/>
      <c r="E22" s="205"/>
      <c r="F22" s="205"/>
      <c r="G22" s="205"/>
      <c r="H22" s="20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0" t="s">
        <v>40</v>
      </c>
      <c r="B23" s="133" t="s">
        <v>41</v>
      </c>
      <c r="C23" s="191" t="s">
        <v>42</v>
      </c>
      <c r="D23" s="192"/>
      <c r="E23" s="193" t="s">
        <v>43</v>
      </c>
      <c r="F23" s="194"/>
      <c r="G23" s="133" t="s">
        <v>44</v>
      </c>
      <c r="H23" s="133"/>
      <c r="I23" s="133" t="s">
        <v>45</v>
      </c>
      <c r="J23" s="133"/>
      <c r="K23" s="133"/>
      <c r="L23" s="133"/>
      <c r="M23" s="133" t="s">
        <v>46</v>
      </c>
      <c r="N23" s="133"/>
      <c r="O23" s="133"/>
      <c r="P23" s="132" t="s">
        <v>47</v>
      </c>
      <c r="Q23" s="133"/>
      <c r="R23" s="133"/>
      <c r="S23" s="133"/>
      <c r="T23" s="13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1"/>
      <c r="B24" s="135"/>
      <c r="C24" s="180" t="s">
        <v>48</v>
      </c>
      <c r="D24" s="181"/>
      <c r="E24" s="182" t="s">
        <v>49</v>
      </c>
      <c r="F24" s="18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6"/>
      <c r="U24" s="1"/>
      <c r="V24" s="1"/>
      <c r="W24" s="1"/>
      <c r="X24" s="1"/>
      <c r="Y24" s="122" t="s">
        <v>50</v>
      </c>
      <c r="Z24" s="90"/>
      <c r="AA24" s="90"/>
      <c r="AB24" s="90"/>
      <c r="AC24" s="90"/>
      <c r="AD24" s="90"/>
      <c r="AE24" s="90"/>
      <c r="AF24" s="90"/>
      <c r="AG24" s="12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2">
        <v>1</v>
      </c>
      <c r="B25" s="104" t="s">
        <v>193</v>
      </c>
      <c r="C25" s="143" t="s">
        <v>165</v>
      </c>
      <c r="D25" s="107"/>
      <c r="E25" s="144" t="s">
        <v>174</v>
      </c>
      <c r="F25" s="108"/>
      <c r="G25" s="94">
        <v>5</v>
      </c>
      <c r="H25" s="95"/>
      <c r="I25" s="196" t="s">
        <v>184</v>
      </c>
      <c r="J25" s="98"/>
      <c r="K25" s="98"/>
      <c r="L25" s="95"/>
      <c r="M25" s="94">
        <v>520397772</v>
      </c>
      <c r="N25" s="98"/>
      <c r="O25" s="95"/>
      <c r="P25" s="94">
        <v>158</v>
      </c>
      <c r="Q25" s="98"/>
      <c r="R25" s="98"/>
      <c r="S25" s="98"/>
      <c r="T25" s="100"/>
      <c r="U25" s="1"/>
      <c r="V25" s="1"/>
      <c r="W25" s="1"/>
      <c r="X25" s="1"/>
      <c r="Y25" s="206">
        <v>11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105"/>
      <c r="C26" s="145" t="s">
        <v>146</v>
      </c>
      <c r="D26" s="110"/>
      <c r="E26" s="146" t="s">
        <v>147</v>
      </c>
      <c r="F26" s="111"/>
      <c r="G26" s="96"/>
      <c r="H26" s="97"/>
      <c r="I26" s="96"/>
      <c r="J26" s="99"/>
      <c r="K26" s="99"/>
      <c r="L26" s="97"/>
      <c r="M26" s="96"/>
      <c r="N26" s="99"/>
      <c r="O26" s="97"/>
      <c r="P26" s="96"/>
      <c r="Q26" s="99"/>
      <c r="R26" s="99"/>
      <c r="S26" s="99"/>
      <c r="T26" s="101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2">
        <v>2</v>
      </c>
      <c r="B27" s="104">
        <v>2</v>
      </c>
      <c r="C27" s="143" t="s">
        <v>166</v>
      </c>
      <c r="D27" s="107"/>
      <c r="E27" s="144" t="s">
        <v>175</v>
      </c>
      <c r="F27" s="108"/>
      <c r="G27" s="94">
        <v>5</v>
      </c>
      <c r="H27" s="95"/>
      <c r="I27" s="195" t="s">
        <v>185</v>
      </c>
      <c r="J27" s="98"/>
      <c r="K27" s="98"/>
      <c r="L27" s="95"/>
      <c r="M27" s="94">
        <v>521522517</v>
      </c>
      <c r="N27" s="98"/>
      <c r="O27" s="95"/>
      <c r="P27" s="94">
        <v>131</v>
      </c>
      <c r="Q27" s="98"/>
      <c r="R27" s="98"/>
      <c r="S27" s="98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105"/>
      <c r="C28" s="145" t="s">
        <v>157</v>
      </c>
      <c r="D28" s="110"/>
      <c r="E28" s="146" t="s">
        <v>148</v>
      </c>
      <c r="F28" s="111"/>
      <c r="G28" s="96"/>
      <c r="H28" s="97"/>
      <c r="I28" s="96"/>
      <c r="J28" s="99"/>
      <c r="K28" s="99"/>
      <c r="L28" s="97"/>
      <c r="M28" s="96"/>
      <c r="N28" s="99"/>
      <c r="O28" s="97"/>
      <c r="P28" s="96"/>
      <c r="Q28" s="99"/>
      <c r="R28" s="99"/>
      <c r="S28" s="99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2">
        <v>3</v>
      </c>
      <c r="B29" s="104">
        <v>3</v>
      </c>
      <c r="C29" s="143" t="s">
        <v>167</v>
      </c>
      <c r="D29" s="107"/>
      <c r="E29" s="144" t="s">
        <v>176</v>
      </c>
      <c r="F29" s="108"/>
      <c r="G29" s="94">
        <v>4</v>
      </c>
      <c r="H29" s="95"/>
      <c r="I29" s="94" t="s">
        <v>184</v>
      </c>
      <c r="J29" s="98"/>
      <c r="K29" s="98"/>
      <c r="L29" s="95"/>
      <c r="M29" s="94">
        <v>521709680</v>
      </c>
      <c r="N29" s="98"/>
      <c r="O29" s="95"/>
      <c r="P29" s="94">
        <v>132</v>
      </c>
      <c r="Q29" s="98"/>
      <c r="R29" s="98"/>
      <c r="S29" s="98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105"/>
      <c r="C30" s="145" t="s">
        <v>158</v>
      </c>
      <c r="D30" s="110"/>
      <c r="E30" s="146" t="s">
        <v>149</v>
      </c>
      <c r="F30" s="111"/>
      <c r="G30" s="96"/>
      <c r="H30" s="97"/>
      <c r="I30" s="96"/>
      <c r="J30" s="99"/>
      <c r="K30" s="99"/>
      <c r="L30" s="97"/>
      <c r="M30" s="96"/>
      <c r="N30" s="99"/>
      <c r="O30" s="97"/>
      <c r="P30" s="96"/>
      <c r="Q30" s="99"/>
      <c r="R30" s="99"/>
      <c r="S30" s="99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2">
        <v>4</v>
      </c>
      <c r="B31" s="104">
        <v>4</v>
      </c>
      <c r="C31" s="143" t="s">
        <v>141</v>
      </c>
      <c r="D31" s="107"/>
      <c r="E31" s="144" t="s">
        <v>177</v>
      </c>
      <c r="F31" s="108"/>
      <c r="G31" s="94">
        <v>4</v>
      </c>
      <c r="H31" s="95"/>
      <c r="I31" s="94" t="s">
        <v>184</v>
      </c>
      <c r="J31" s="98"/>
      <c r="K31" s="98"/>
      <c r="L31" s="95"/>
      <c r="M31" s="94">
        <v>522694381</v>
      </c>
      <c r="N31" s="98"/>
      <c r="O31" s="95"/>
      <c r="P31" s="94">
        <v>135</v>
      </c>
      <c r="Q31" s="98"/>
      <c r="R31" s="98"/>
      <c r="S31" s="98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105"/>
      <c r="C32" s="145" t="s">
        <v>139</v>
      </c>
      <c r="D32" s="110"/>
      <c r="E32" s="146" t="s">
        <v>150</v>
      </c>
      <c r="F32" s="111"/>
      <c r="G32" s="96"/>
      <c r="H32" s="97"/>
      <c r="I32" s="96"/>
      <c r="J32" s="99"/>
      <c r="K32" s="99"/>
      <c r="L32" s="97"/>
      <c r="M32" s="96"/>
      <c r="N32" s="99"/>
      <c r="O32" s="97"/>
      <c r="P32" s="96"/>
      <c r="Q32" s="99"/>
      <c r="R32" s="99"/>
      <c r="S32" s="99"/>
      <c r="T32" s="101"/>
      <c r="U32" s="1"/>
      <c r="V32" s="1"/>
      <c r="W32" s="1"/>
      <c r="X32" s="1"/>
      <c r="Y32" s="122" t="s">
        <v>51</v>
      </c>
      <c r="Z32" s="90"/>
      <c r="AA32" s="90"/>
      <c r="AB32" s="90"/>
      <c r="AC32" s="90"/>
      <c r="AD32" s="90"/>
      <c r="AE32" s="90"/>
      <c r="AF32" s="90"/>
      <c r="AG32" s="12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2">
        <v>5</v>
      </c>
      <c r="B33" s="104">
        <v>5</v>
      </c>
      <c r="C33" s="143" t="s">
        <v>168</v>
      </c>
      <c r="D33" s="107"/>
      <c r="E33" s="144" t="s">
        <v>178</v>
      </c>
      <c r="F33" s="108"/>
      <c r="G33" s="94">
        <v>4</v>
      </c>
      <c r="H33" s="95"/>
      <c r="I33" s="195" t="s">
        <v>186</v>
      </c>
      <c r="J33" s="98"/>
      <c r="K33" s="98"/>
      <c r="L33" s="95"/>
      <c r="M33" s="94">
        <v>522669662</v>
      </c>
      <c r="N33" s="98"/>
      <c r="O33" s="95"/>
      <c r="P33" s="94">
        <v>142</v>
      </c>
      <c r="Q33" s="98"/>
      <c r="R33" s="98"/>
      <c r="S33" s="98"/>
      <c r="T33" s="100"/>
      <c r="U33" s="1"/>
      <c r="V33" s="1"/>
      <c r="W33" s="1"/>
      <c r="X33" s="1"/>
      <c r="Y33" s="124">
        <v>1</v>
      </c>
      <c r="Z33" s="98"/>
      <c r="AA33" s="98"/>
      <c r="AB33" s="98"/>
      <c r="AC33" s="98"/>
      <c r="AD33" s="98"/>
      <c r="AE33" s="98"/>
      <c r="AF33" s="98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105"/>
      <c r="C34" s="145" t="s">
        <v>159</v>
      </c>
      <c r="D34" s="110"/>
      <c r="E34" s="146" t="s">
        <v>151</v>
      </c>
      <c r="F34" s="111"/>
      <c r="G34" s="96"/>
      <c r="H34" s="97"/>
      <c r="I34" s="96"/>
      <c r="J34" s="99"/>
      <c r="K34" s="99"/>
      <c r="L34" s="97"/>
      <c r="M34" s="96"/>
      <c r="N34" s="99"/>
      <c r="O34" s="97"/>
      <c r="P34" s="96"/>
      <c r="Q34" s="99"/>
      <c r="R34" s="99"/>
      <c r="S34" s="99"/>
      <c r="T34" s="101"/>
      <c r="U34" s="1"/>
      <c r="V34" s="1"/>
      <c r="W34" s="1"/>
      <c r="X34" s="1"/>
      <c r="Y34" s="125"/>
      <c r="Z34" s="126"/>
      <c r="AA34" s="126"/>
      <c r="AB34" s="126"/>
      <c r="AC34" s="126"/>
      <c r="AD34" s="126"/>
      <c r="AE34" s="126"/>
      <c r="AF34" s="126"/>
      <c r="AG34" s="1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2">
        <v>6</v>
      </c>
      <c r="B35" s="104">
        <v>6</v>
      </c>
      <c r="C35" s="143" t="s">
        <v>169</v>
      </c>
      <c r="D35" s="107"/>
      <c r="E35" s="144" t="s">
        <v>179</v>
      </c>
      <c r="F35" s="108"/>
      <c r="G35" s="94">
        <v>4</v>
      </c>
      <c r="H35" s="95"/>
      <c r="I35" s="196" t="s">
        <v>187</v>
      </c>
      <c r="J35" s="98"/>
      <c r="K35" s="98"/>
      <c r="L35" s="95"/>
      <c r="M35" s="94">
        <v>523085256</v>
      </c>
      <c r="N35" s="98"/>
      <c r="O35" s="95"/>
      <c r="P35" s="94">
        <v>140</v>
      </c>
      <c r="Q35" s="98"/>
      <c r="R35" s="98"/>
      <c r="S35" s="98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105"/>
      <c r="C36" s="145" t="s">
        <v>160</v>
      </c>
      <c r="D36" s="110"/>
      <c r="E36" s="146" t="s">
        <v>152</v>
      </c>
      <c r="F36" s="111"/>
      <c r="G36" s="96"/>
      <c r="H36" s="97"/>
      <c r="I36" s="96"/>
      <c r="J36" s="99"/>
      <c r="K36" s="99"/>
      <c r="L36" s="97"/>
      <c r="M36" s="96"/>
      <c r="N36" s="99"/>
      <c r="O36" s="97"/>
      <c r="P36" s="96"/>
      <c r="Q36" s="99"/>
      <c r="R36" s="99"/>
      <c r="S36" s="99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2">
        <v>7</v>
      </c>
      <c r="B37" s="104">
        <v>7</v>
      </c>
      <c r="C37" s="143" t="s">
        <v>170</v>
      </c>
      <c r="D37" s="107"/>
      <c r="E37" s="144" t="s">
        <v>180</v>
      </c>
      <c r="F37" s="108"/>
      <c r="G37" s="94">
        <v>4</v>
      </c>
      <c r="H37" s="95"/>
      <c r="I37" s="196" t="s">
        <v>188</v>
      </c>
      <c r="J37" s="98"/>
      <c r="K37" s="98"/>
      <c r="L37" s="95"/>
      <c r="M37" s="94">
        <v>524086788</v>
      </c>
      <c r="N37" s="98"/>
      <c r="O37" s="95"/>
      <c r="P37" s="94">
        <v>132</v>
      </c>
      <c r="Q37" s="98"/>
      <c r="R37" s="98"/>
      <c r="S37" s="98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105"/>
      <c r="C38" s="145" t="s">
        <v>161</v>
      </c>
      <c r="D38" s="110"/>
      <c r="E38" s="146" t="s">
        <v>153</v>
      </c>
      <c r="F38" s="111"/>
      <c r="G38" s="96"/>
      <c r="H38" s="97"/>
      <c r="I38" s="96"/>
      <c r="J38" s="99"/>
      <c r="K38" s="99"/>
      <c r="L38" s="97"/>
      <c r="M38" s="96"/>
      <c r="N38" s="99"/>
      <c r="O38" s="97"/>
      <c r="P38" s="96"/>
      <c r="Q38" s="99"/>
      <c r="R38" s="99"/>
      <c r="S38" s="99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2">
        <v>8</v>
      </c>
      <c r="B39" s="104">
        <v>8</v>
      </c>
      <c r="C39" s="143" t="s">
        <v>171</v>
      </c>
      <c r="D39" s="107"/>
      <c r="E39" s="144" t="s">
        <v>181</v>
      </c>
      <c r="F39" s="108"/>
      <c r="G39" s="94">
        <v>2</v>
      </c>
      <c r="H39" s="95"/>
      <c r="I39" s="195" t="s">
        <v>189</v>
      </c>
      <c r="J39" s="98"/>
      <c r="K39" s="98"/>
      <c r="L39" s="95"/>
      <c r="M39" s="94">
        <v>523846390</v>
      </c>
      <c r="N39" s="98"/>
      <c r="O39" s="95"/>
      <c r="P39" s="94">
        <v>122</v>
      </c>
      <c r="Q39" s="98"/>
      <c r="R39" s="98"/>
      <c r="S39" s="98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105"/>
      <c r="C40" s="145" t="s">
        <v>162</v>
      </c>
      <c r="D40" s="110"/>
      <c r="E40" s="146" t="s">
        <v>154</v>
      </c>
      <c r="F40" s="111"/>
      <c r="G40" s="96"/>
      <c r="H40" s="97"/>
      <c r="I40" s="96"/>
      <c r="J40" s="99"/>
      <c r="K40" s="99"/>
      <c r="L40" s="97"/>
      <c r="M40" s="96"/>
      <c r="N40" s="99"/>
      <c r="O40" s="97"/>
      <c r="P40" s="96"/>
      <c r="Q40" s="99"/>
      <c r="R40" s="99"/>
      <c r="S40" s="99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2">
        <v>9</v>
      </c>
      <c r="B41" s="104">
        <v>9</v>
      </c>
      <c r="C41" s="143" t="s">
        <v>172</v>
      </c>
      <c r="D41" s="107"/>
      <c r="E41" s="144" t="s">
        <v>182</v>
      </c>
      <c r="F41" s="108"/>
      <c r="G41" s="94">
        <v>1</v>
      </c>
      <c r="H41" s="95"/>
      <c r="I41" s="196" t="s">
        <v>190</v>
      </c>
      <c r="J41" s="98"/>
      <c r="K41" s="98"/>
      <c r="L41" s="95"/>
      <c r="M41" s="94">
        <v>524278022</v>
      </c>
      <c r="N41" s="98"/>
      <c r="O41" s="95"/>
      <c r="P41" s="94">
        <v>119</v>
      </c>
      <c r="Q41" s="98"/>
      <c r="R41" s="98"/>
      <c r="S41" s="98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105"/>
      <c r="C42" s="145" t="s">
        <v>163</v>
      </c>
      <c r="D42" s="110"/>
      <c r="E42" s="146" t="s">
        <v>155</v>
      </c>
      <c r="F42" s="111"/>
      <c r="G42" s="96"/>
      <c r="H42" s="97"/>
      <c r="I42" s="96"/>
      <c r="J42" s="99"/>
      <c r="K42" s="99"/>
      <c r="L42" s="97"/>
      <c r="M42" s="96"/>
      <c r="N42" s="99"/>
      <c r="O42" s="97"/>
      <c r="P42" s="96"/>
      <c r="Q42" s="99"/>
      <c r="R42" s="99"/>
      <c r="S42" s="99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2">
        <v>10</v>
      </c>
      <c r="B43" s="104">
        <v>10</v>
      </c>
      <c r="C43" s="143" t="s">
        <v>173</v>
      </c>
      <c r="D43" s="107"/>
      <c r="E43" s="144" t="s">
        <v>183</v>
      </c>
      <c r="F43" s="108"/>
      <c r="G43" s="94">
        <v>1</v>
      </c>
      <c r="H43" s="95"/>
      <c r="I43" s="195" t="s">
        <v>191</v>
      </c>
      <c r="J43" s="98"/>
      <c r="K43" s="98"/>
      <c r="L43" s="95"/>
      <c r="M43" s="94">
        <v>525318925</v>
      </c>
      <c r="N43" s="98"/>
      <c r="O43" s="95"/>
      <c r="P43" s="94">
        <v>121</v>
      </c>
      <c r="Q43" s="98"/>
      <c r="R43" s="98"/>
      <c r="S43" s="98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105"/>
      <c r="C44" s="145" t="s">
        <v>164</v>
      </c>
      <c r="D44" s="110"/>
      <c r="E44" s="146" t="s">
        <v>156</v>
      </c>
      <c r="F44" s="111"/>
      <c r="G44" s="96"/>
      <c r="H44" s="97"/>
      <c r="I44" s="96"/>
      <c r="J44" s="99"/>
      <c r="K44" s="99"/>
      <c r="L44" s="97"/>
      <c r="M44" s="96"/>
      <c r="N44" s="99"/>
      <c r="O44" s="97"/>
      <c r="P44" s="96"/>
      <c r="Q44" s="99"/>
      <c r="R44" s="99"/>
      <c r="S44" s="99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2">
        <v>11</v>
      </c>
      <c r="B45" s="104"/>
      <c r="C45" s="106"/>
      <c r="D45" s="107"/>
      <c r="E45" s="107"/>
      <c r="F45" s="108"/>
      <c r="G45" s="94"/>
      <c r="H45" s="95"/>
      <c r="I45" s="94"/>
      <c r="J45" s="98"/>
      <c r="K45" s="98"/>
      <c r="L45" s="95"/>
      <c r="M45" s="94"/>
      <c r="N45" s="98"/>
      <c r="O45" s="95"/>
      <c r="P45" s="94"/>
      <c r="Q45" s="98"/>
      <c r="R45" s="98"/>
      <c r="S45" s="98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105"/>
      <c r="C46" s="109"/>
      <c r="D46" s="110"/>
      <c r="E46" s="110"/>
      <c r="F46" s="111"/>
      <c r="G46" s="96"/>
      <c r="H46" s="97"/>
      <c r="I46" s="96"/>
      <c r="J46" s="99"/>
      <c r="K46" s="99"/>
      <c r="L46" s="97"/>
      <c r="M46" s="96"/>
      <c r="N46" s="99"/>
      <c r="O46" s="97"/>
      <c r="P46" s="96"/>
      <c r="Q46" s="99"/>
      <c r="R46" s="99"/>
      <c r="S46" s="99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2">
        <v>12</v>
      </c>
      <c r="B47" s="104"/>
      <c r="C47" s="106"/>
      <c r="D47" s="107"/>
      <c r="E47" s="107"/>
      <c r="F47" s="108"/>
      <c r="G47" s="94"/>
      <c r="H47" s="95"/>
      <c r="I47" s="94"/>
      <c r="J47" s="98"/>
      <c r="K47" s="98"/>
      <c r="L47" s="95"/>
      <c r="M47" s="94"/>
      <c r="N47" s="98"/>
      <c r="O47" s="95"/>
      <c r="P47" s="94"/>
      <c r="Q47" s="98"/>
      <c r="R47" s="98"/>
      <c r="S47" s="98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5"/>
      <c r="B48" s="186"/>
      <c r="C48" s="187"/>
      <c r="D48" s="188"/>
      <c r="E48" s="188"/>
      <c r="F48" s="189"/>
      <c r="G48" s="171"/>
      <c r="H48" s="184"/>
      <c r="I48" s="171"/>
      <c r="J48" s="126"/>
      <c r="K48" s="126"/>
      <c r="L48" s="184"/>
      <c r="M48" s="171"/>
      <c r="N48" s="126"/>
      <c r="O48" s="184"/>
      <c r="P48" s="171"/>
      <c r="Q48" s="126"/>
      <c r="R48" s="126"/>
      <c r="S48" s="126"/>
      <c r="T48" s="12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0">
        <v>13</v>
      </c>
      <c r="B49" s="72"/>
      <c r="C49" s="74"/>
      <c r="D49" s="75"/>
      <c r="E49" s="75"/>
      <c r="F49" s="76"/>
      <c r="G49" s="62"/>
      <c r="H49" s="64"/>
      <c r="I49" s="62"/>
      <c r="J49" s="63"/>
      <c r="K49" s="63"/>
      <c r="L49" s="64"/>
      <c r="M49" s="62"/>
      <c r="N49" s="63"/>
      <c r="O49" s="64"/>
      <c r="P49" s="62"/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74"/>
      <c r="D51" s="75"/>
      <c r="E51" s="75"/>
      <c r="F51" s="76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4" t="s">
        <v>52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"/>
      <c r="V54" s="161" t="s">
        <v>53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192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6">
        <f>LEN(A55)</f>
        <v>43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6" t="s">
        <v>54</v>
      </c>
      <c r="B1" s="236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36"/>
      <c r="B2" s="236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7" t="s">
        <v>61</v>
      </c>
      <c r="B4" s="238"/>
      <c r="C4" s="238"/>
      <c r="D4" s="238"/>
      <c r="E4" s="238"/>
      <c r="F4" s="238"/>
      <c r="G4" s="239"/>
      <c r="H4" s="5" t="s">
        <v>62</v>
      </c>
      <c r="I4" s="5" t="s">
        <v>50</v>
      </c>
      <c r="J4" s="240" t="s">
        <v>63</v>
      </c>
      <c r="K4" s="238"/>
      <c r="L4" s="238"/>
      <c r="M4" s="238"/>
      <c r="N4" s="238"/>
      <c r="O4" s="238"/>
      <c r="P4" s="238"/>
      <c r="Q4" s="239"/>
    </row>
    <row r="5" spans="1:41" ht="72" customHeight="1" thickBot="1">
      <c r="A5" s="241"/>
      <c r="B5" s="242"/>
      <c r="C5" s="242"/>
      <c r="D5" s="242"/>
      <c r="E5" s="242"/>
      <c r="F5" s="242"/>
      <c r="G5" s="243"/>
      <c r="H5" s="9" t="str">
        <f>IF(入力!J3="","",入力!J3)</f>
        <v>男子</v>
      </c>
      <c r="I5" s="9">
        <f>入力!Y25</f>
        <v>11</v>
      </c>
      <c r="J5" s="244"/>
      <c r="K5" s="245"/>
      <c r="L5" s="245"/>
      <c r="M5" s="245"/>
      <c r="N5" s="245"/>
      <c r="O5" s="245"/>
      <c r="P5" s="245"/>
      <c r="Q5" s="246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>
        <f>IF(入力!M9="","",入力!M9)</f>
        <v>533906</v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0313</v>
      </c>
      <c r="T17" s="13" t="str">
        <f>IF(入力!P10="","",入力!P10)</f>
        <v>千葉県香取市小見川4866-361-21-1</v>
      </c>
      <c r="U17" s="13" t="str">
        <f>IF(入力!AL9="","",入力!AL9)</f>
        <v>090</v>
      </c>
      <c r="V17" s="13" t="str">
        <f>IF(入力!AK10="","",入力!AK10)</f>
        <v>3222</v>
      </c>
      <c r="W17" s="13" t="str">
        <f>IF(入力!AP10="","",入力!AP10)</f>
        <v>9478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>
        <f>IF(入力!M11="","",入力!M11)</f>
        <v>533909</v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0328</v>
      </c>
      <c r="T20" s="13" t="str">
        <f>IF(入力!P12="","",入力!P12)</f>
        <v>千葉県香取市五郷内2372</v>
      </c>
      <c r="U20" s="13" t="str">
        <f>IF(入力!AL11="","",入力!AL11)</f>
        <v>090</v>
      </c>
      <c r="V20" s="13" t="str">
        <f>IF(入力!AK12="","",入力!AK12)</f>
        <v>8893</v>
      </c>
      <c r="W20" s="13" t="str">
        <f>IF(入力!AP12="","",入力!AP12)</f>
        <v>5944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柴入</v>
      </c>
      <c r="D22" s="13" t="str">
        <f>IF(入力!E16="","",入力!E16)</f>
        <v>理世</v>
      </c>
      <c r="E22" s="13" t="str">
        <f>IF(入力!C15="","",入力!C15)</f>
        <v>シバイリ</v>
      </c>
      <c r="F22" s="13" t="str">
        <f>IF(入力!E15="","",入力!E15)</f>
        <v>ミチヨ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0033</v>
      </c>
      <c r="T22" s="13" t="str">
        <f>IF(入力!P16="","",入力!P16)</f>
        <v>千葉県香取市牧野2018-1ﾐﾕｷﾊｳｽ101</v>
      </c>
      <c r="U22" s="13" t="str">
        <f>IF(入力!AL15="","",入力!AL15)</f>
        <v>080</v>
      </c>
      <c r="V22" s="13" t="str">
        <f>IF(入力!AK16="","",入力!AK16)</f>
        <v>1130</v>
      </c>
      <c r="W22" s="13" t="str">
        <f>IF(入力!AP16="","",入力!AP16)</f>
        <v>6587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方波見</v>
      </c>
      <c r="D24" s="51" t="str">
        <f>VLOOKUP($B$51,$A$53:$F$352,4)</f>
        <v>禮斗</v>
      </c>
      <c r="E24" s="51" t="str">
        <f>VLOOKUP($B$51,$A$53:$F$352,5)</f>
        <v>カタバミ</v>
      </c>
      <c r="F24" s="51" t="str">
        <f>VLOOKUP($B$51,$A$53:$F$352,6)</f>
        <v>ライト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方波見</v>
      </c>
      <c r="D53" s="13" t="str">
        <f>IF(入力!E26="","",入力!E26)</f>
        <v>禮斗</v>
      </c>
      <c r="E53" s="13" t="str">
        <f>IF(入力!C25="","",入力!C25)</f>
        <v>カタバミ</v>
      </c>
      <c r="F53" s="13" t="str">
        <f>IF(入力!E25="","",入力!E25)</f>
        <v>ライト</v>
      </c>
      <c r="G53" s="13">
        <f>IF(入力!M25="","",入力!M25)</f>
        <v>520397772</v>
      </c>
      <c r="H53" s="13" t="str">
        <f>IF(入力!I25="","",入力!I25)</f>
        <v>香取市立佐原小学校</v>
      </c>
      <c r="I53" s="13">
        <f>IF(入力!G25="","",入力!G25)</f>
        <v>5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花垣</v>
      </c>
      <c r="D54" s="13" t="str">
        <f>IF(入力!E28="","",入力!E28)</f>
        <v>壮旺</v>
      </c>
      <c r="E54" s="13" t="str">
        <f>IF(入力!C27="","",入力!C27)</f>
        <v>ハナガキ</v>
      </c>
      <c r="F54" s="13" t="str">
        <f>IF(入力!E27="","",入力!E27)</f>
        <v>ソオ</v>
      </c>
      <c r="G54" s="13">
        <f>IF(入力!M27="","",入力!M27)</f>
        <v>521522517</v>
      </c>
      <c r="H54" s="13" t="str">
        <f>IF(入力!I27="","",入力!I27)</f>
        <v>香取市立小見川中央小学校</v>
      </c>
      <c r="I54" s="13">
        <f>IF(入力!G27="","",入力!G27)</f>
        <v>5</v>
      </c>
      <c r="J54" s="13">
        <f>IF(入力!P27="","",入力!P27)</f>
        <v>131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海老澤</v>
      </c>
      <c r="D55" s="13" t="str">
        <f>IF(入力!E30="","",入力!E30)</f>
        <v>波琉</v>
      </c>
      <c r="E55" s="13" t="str">
        <f>IF(入力!C29="","",入力!C29)</f>
        <v>エビサワ</v>
      </c>
      <c r="F55" s="13" t="str">
        <f>IF(入力!E29="","",入力!E29)</f>
        <v>ナル</v>
      </c>
      <c r="G55" s="13">
        <f>IF(入力!M29="","",入力!M29)</f>
        <v>521709680</v>
      </c>
      <c r="H55" s="13" t="str">
        <f>IF(入力!I29="","",入力!I29)</f>
        <v>香取市立佐原小学校</v>
      </c>
      <c r="I55" s="13">
        <f>IF(入力!G29="","",入力!G29)</f>
        <v>4</v>
      </c>
      <c r="J55" s="13">
        <f>IF(入力!P29="","",入力!P29)</f>
        <v>132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柴入</v>
      </c>
      <c r="D56" s="13" t="str">
        <f>IF(入力!E32="","",入力!E32)</f>
        <v>凛亮</v>
      </c>
      <c r="E56" s="13" t="str">
        <f>IF(入力!C31="","",入力!C31)</f>
        <v>シバイリ</v>
      </c>
      <c r="F56" s="13" t="str">
        <f>IF(入力!E31="","",入力!E31)</f>
        <v>リンスケ</v>
      </c>
      <c r="G56" s="13">
        <f>IF(入力!M31="","",入力!M31)</f>
        <v>522694381</v>
      </c>
      <c r="H56" s="13" t="str">
        <f>IF(入力!I31="","",入力!I31)</f>
        <v>香取市立佐原小学校</v>
      </c>
      <c r="I56" s="13">
        <f>IF(入力!G31="","",入力!G31)</f>
        <v>4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日下部</v>
      </c>
      <c r="D57" s="13" t="str">
        <f>IF(入力!E34="","",入力!E34)</f>
        <v>颯眞</v>
      </c>
      <c r="E57" s="13" t="str">
        <f>IF(入力!C33="","",入力!C33)</f>
        <v>クサカベ</v>
      </c>
      <c r="F57" s="13" t="str">
        <f>IF(入力!E33="","",入力!E33)</f>
        <v>ソウマ</v>
      </c>
      <c r="G57" s="13">
        <f>IF(入力!M33="","",入力!M33)</f>
        <v>522669662</v>
      </c>
      <c r="H57" s="13" t="str">
        <f>IF(入力!I33="","",入力!I33)</f>
        <v>香取市立小見川東小学校</v>
      </c>
      <c r="I57" s="13">
        <f>IF(入力!G33="","",入力!G33)</f>
        <v>4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前野</v>
      </c>
      <c r="D58" s="13" t="str">
        <f>IF(入力!E36="","",入力!E36)</f>
        <v>蓮斗</v>
      </c>
      <c r="E58" s="13" t="str">
        <f>IF(入力!C35="","",入力!C35)</f>
        <v>マエノ</v>
      </c>
      <c r="F58" s="13" t="str">
        <f>IF(入力!E35="","",入力!E35)</f>
        <v>レント</v>
      </c>
      <c r="G58" s="13">
        <f>IF(入力!M35="","",入力!M35)</f>
        <v>523085256</v>
      </c>
      <c r="H58" s="13" t="str">
        <f>IF(入力!I35="","",入力!I35)</f>
        <v>潮来市立津知小学校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伊藤</v>
      </c>
      <c r="D59" s="13" t="str">
        <f>IF(入力!E38="","",入力!E38)</f>
        <v>颯一</v>
      </c>
      <c r="E59" s="13" t="str">
        <f>IF(入力!C37="","",入力!C37)</f>
        <v>イトウ</v>
      </c>
      <c r="F59" s="13" t="str">
        <f>IF(入力!E37="","",入力!E37)</f>
        <v>ソウイチ</v>
      </c>
      <c r="G59" s="13">
        <f>IF(入力!M37="","",入力!M37)</f>
        <v>524086788</v>
      </c>
      <c r="H59" s="13" t="str">
        <f>IF(入力!I37="","",入力!I37)</f>
        <v>香取市立栗源小学校</v>
      </c>
      <c r="I59" s="13">
        <f>IF(入力!G37="","",入力!G37)</f>
        <v>4</v>
      </c>
      <c r="J59" s="13">
        <f>IF(入力!P37="","",入力!P37)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小澤</v>
      </c>
      <c r="D60" s="13" t="str">
        <f>IF(入力!E40="","",入力!E40)</f>
        <v>優楽</v>
      </c>
      <c r="E60" s="13" t="str">
        <f>IF(入力!C39="","",入力!C39)</f>
        <v>オザワ</v>
      </c>
      <c r="F60" s="13" t="str">
        <f>IF(入力!E39="","",入力!E39)</f>
        <v>ユラ</v>
      </c>
      <c r="G60" s="13">
        <f>IF(入力!M39="","",入力!M39)</f>
        <v>523846390</v>
      </c>
      <c r="H60" s="13" t="str">
        <f>IF(入力!I39="","",入力!I39)</f>
        <v>香取市立水の郷小学校</v>
      </c>
      <c r="I60" s="13">
        <f>IF(入力!G39="","",入力!G39)</f>
        <v>2</v>
      </c>
      <c r="J60" s="13">
        <f>IF(入力!P39="","",入力!P39)</f>
        <v>122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田丸</v>
      </c>
      <c r="D61" s="13" t="str">
        <f>IF(入力!E42="","",入力!E42)</f>
        <v>暉</v>
      </c>
      <c r="E61" s="13" t="str">
        <f>IF(入力!C41="","",入力!C41)</f>
        <v>タマル</v>
      </c>
      <c r="F61" s="13" t="str">
        <f>IF(入力!E41="","",入力!E41)</f>
        <v>ヒカリ</v>
      </c>
      <c r="G61" s="13">
        <f>IF(入力!M41="","",入力!M41)</f>
        <v>524278022</v>
      </c>
      <c r="H61" s="13" t="str">
        <f>IF(入力!I41="","",入力!I41)</f>
        <v>神栖市立須田小学校</v>
      </c>
      <c r="I61" s="13">
        <f>IF(入力!G41="","",入力!G41)</f>
        <v>1</v>
      </c>
      <c r="J61" s="13">
        <f>IF(入力!P41="","",入力!P41)</f>
        <v>119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五字</v>
      </c>
      <c r="D62" s="13" t="str">
        <f>IF(入力!E44="","",入力!E44)</f>
        <v>侑利</v>
      </c>
      <c r="E62" s="13" t="str">
        <f>IF(入力!C43="","",入力!C43)</f>
        <v>ゴジ</v>
      </c>
      <c r="F62" s="13" t="str">
        <f>IF(入力!E43="","",入力!E43)</f>
        <v>ユウリ</v>
      </c>
      <c r="G62" s="13">
        <f>IF(入力!M43="","",入力!M43)</f>
        <v>525318925</v>
      </c>
      <c r="H62" s="13" t="str">
        <f>IF(入力!I43="","",入力!I43)</f>
        <v>神栖市立柳川小学校</v>
      </c>
      <c r="I62" s="13">
        <f>IF(入力!G43="","",入力!G43)</f>
        <v>1</v>
      </c>
      <c r="J62" s="13">
        <f>IF(入力!P43="","",入力!P43)</f>
        <v>121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紀子 本宮</cp:lastModifiedBy>
  <cp:revision/>
  <dcterms:created xsi:type="dcterms:W3CDTF">2014-04-05T09:56:00Z</dcterms:created>
  <dcterms:modified xsi:type="dcterms:W3CDTF">2025-01-22T01:19:51Z</dcterms:modified>
  <cp:category/>
  <cp:contentStatus/>
</cp:coreProperties>
</file>