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/>
  <bookViews>
    <workbookView xWindow="600" yWindow="30" windowWidth="19395" windowHeight="80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<sst xmlns="http://schemas.openxmlformats.org/spreadsheetml/2006/main" count="392" uniqueCount="263">
  <si>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</si>
  <si>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</si>
  <si>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</si>
  <si>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</si>
  <si>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</si>
  <si>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</si>
  <si>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</si>
  <si>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</si>
  <si>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</si>
  <si>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</si>
  <si>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</si>
  <si>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</si>
  <si>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</si>
  <si>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</si>
  <si>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</si>
  <si>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</si>
  <si>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</si>
  <si>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</si>
  <si>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</si>
  <si>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</si>
  <si>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</si>
  <si>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</si>
  <si>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</si>
  <si>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</si>
  <si>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</si>
  <si>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</si>
  <si>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</si>
  <si>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</si>
  <si>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</si>
  <si>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</si>
  <si>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</si>
  <si>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</si>
  <si>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</si>
  <si>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</si>
  <si>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</si>
  <si>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</si>
  <si>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</si>
  <si>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</si>
  <si>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</si>
  <si>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</si>
  <si>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</si>
  <si>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</si>
  <si>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</si>
  <si>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</si>
  <si>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</si>
  <si>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</si>
  <si>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</si>
  <si>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</si>
  <si>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</si>
  <si>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</si>
  <si>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</si>
  <si>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</si>
  <si>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</si>
  <si>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</si>
  <si>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</si>
  <si>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</si>
  <si>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</si>
  <si>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</si>
  <si>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</si>
  <si>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</si>
  <si>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</si>
  <si>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</si>
  <si>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</si>
  <si>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</si>
  <si>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</si>
  <si>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</si>
  <si>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</si>
  <si>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</si>
  <si>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</si>
  <si>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</si>
  <si>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</si>
  <si>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</si>
  <si>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</si>
  <si>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</si>
  <si>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</si>
  <si>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</si>
  <si>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</si>
  <si>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</si>
  <si>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</si>
  <si>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</si>
  <si>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</si>
  <si>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</si>
  <si>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</si>
  <si>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</si>
  <si>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</si>
  <si>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</si>
  <si>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</si>
  <si>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</si>
  <si>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</si>
  <si>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</si>
  <si>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</si>
  <si>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</si>
  <si>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</si>
  <si>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</si>
  <si>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</si>
  <si>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</si>
  <si>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</si>
  <si>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</si>
  <si>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</si>
  <si>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</si>
  <si>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</si>
  <si>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</si>
  <si>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</si>
  <si>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</si>
  <si>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</si>
  <si>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</si>
  <si>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</si>
  <si>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</si>
  <si>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</si>
  <si>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</si>
  <si>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</si>
  <si>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</si>
  <si>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</si>
  <si>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</si>
  <si>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</si>
  <si>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</si>
  <si>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</si>
  <si>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</si>
  <si>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</si>
  <si>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</si>
  <si>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</si>
  <si>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</si>
  <si>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</si>
  <si>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</si>
  <si>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</si>
  <si>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</si>
  <si>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</si>
  <si>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</si>
  <si>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</si>
  <si>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</si>
  <si>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</si>
  <si>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</si>
  <si>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</si>
  <si>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</si>
  <si>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</si>
  <si>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</si>
  <si>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</si>
  <si>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</si>
  <si>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</si>
  <si>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</si>
  <si>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</si>
  <si>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</si>
  <si>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</si>
  <si>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</si>
  <si>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</si>
  <si>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</si>
  <si>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</si>
  <si>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</si>
  <si>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</si>
  <si>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</si>
  <si>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</si>
  <si>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</si>
  <si>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</si>
  <si>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</si>
  <si>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</si>
  <si>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</si>
  <si>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</si>
  <si>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</si>
  <si>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</si>
  <si>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</si>
  <si>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</si>
  <si>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</si>
  <si>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</si>
  <si>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</si>
  <si>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</si>
  <si>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</si>
  <si>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</si>
  <si>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</si>
  <si>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</si>
  <si>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</si>
  <si>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</si>
  <si>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</si>
  <si>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</si>
  <si>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</si>
  <si>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</si>
  <si>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</si>
  <si>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</si>
  <si>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</si>
  <si>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</si>
  <si>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</si>
  <si>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</si>
  <si>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</si>
  <si>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</si>
  <si>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</si>
  <si>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</si>
  <si>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</si>
  <si>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</si>
  <si>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</si>
  <si>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</si>
  <si>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</si>
  <si>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</si>
  <si>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</si>
  <si>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</si>
  <si>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</si>
  <si>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</si>
  <si>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</si>
  <si>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</si>
  <si>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</si>
  <si>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</si>
  <si>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</si>
  <si>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</si>
  <si>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印西市</t>
    <rPh sb="0" eb="3">
      <t>インザイシ</t>
    </rPh>
    <phoneticPr fontId="2"/>
  </si>
  <si>
    <t>赤鳥</t>
    <rPh sb="0" eb="1">
      <t>アカ</t>
    </rPh>
    <rPh sb="1" eb="2">
      <t>トリ</t>
    </rPh>
    <phoneticPr fontId="2"/>
  </si>
  <si>
    <t>ｱｶﾄﾘ</t>
    <phoneticPr fontId="2"/>
  </si>
  <si>
    <t>ｺｳﾉｽｹ</t>
    <phoneticPr fontId="2"/>
  </si>
  <si>
    <t>康之介</t>
    <rPh sb="0" eb="1">
      <t>ヤス</t>
    </rPh>
    <rPh sb="1" eb="2">
      <t>ノ</t>
    </rPh>
    <rPh sb="2" eb="3">
      <t>スケ</t>
    </rPh>
    <phoneticPr fontId="2"/>
  </si>
  <si>
    <t>楠本</t>
    <rPh sb="0" eb="2">
      <t>クスモト</t>
    </rPh>
    <phoneticPr fontId="2"/>
  </si>
  <si>
    <t>浩志</t>
    <rPh sb="0" eb="1">
      <t>ヒロシ</t>
    </rPh>
    <rPh sb="1" eb="2">
      <t>ココロザシ</t>
    </rPh>
    <phoneticPr fontId="2"/>
  </si>
  <si>
    <t>ｸｽﾓﾄ</t>
    <phoneticPr fontId="2"/>
  </si>
  <si>
    <t>ｺｳｼﾞ</t>
    <phoneticPr fontId="2"/>
  </si>
  <si>
    <t>後藤　</t>
    <rPh sb="0" eb="2">
      <t>ゴトウ</t>
    </rPh>
    <phoneticPr fontId="2"/>
  </si>
  <si>
    <t>智恵</t>
    <rPh sb="0" eb="2">
      <t>トモエ</t>
    </rPh>
    <phoneticPr fontId="2"/>
  </si>
  <si>
    <t>ｺﾞﾄｳ　</t>
    <phoneticPr fontId="2"/>
  </si>
  <si>
    <t>ﾄﾓｴ</t>
    <phoneticPr fontId="2"/>
  </si>
  <si>
    <t>286</t>
    <phoneticPr fontId="2"/>
  </si>
  <si>
    <t>三宅</t>
    <rPh sb="0" eb="2">
      <t>ミヤケ</t>
    </rPh>
    <phoneticPr fontId="2"/>
  </si>
  <si>
    <t>綜大</t>
    <rPh sb="0" eb="1">
      <t>ソウ</t>
    </rPh>
    <rPh sb="1" eb="2">
      <t>ダイ</t>
    </rPh>
    <phoneticPr fontId="2"/>
  </si>
  <si>
    <t>海斗</t>
    <rPh sb="0" eb="2">
      <t>カイト</t>
    </rPh>
    <phoneticPr fontId="2"/>
  </si>
  <si>
    <t>小川</t>
    <rPh sb="0" eb="2">
      <t>オガワ</t>
    </rPh>
    <phoneticPr fontId="2"/>
  </si>
  <si>
    <t>聡一</t>
    <rPh sb="0" eb="2">
      <t>ソウイチ</t>
    </rPh>
    <phoneticPr fontId="2"/>
  </si>
  <si>
    <t>ﾀｹｳﾁ</t>
    <phoneticPr fontId="2"/>
  </si>
  <si>
    <t>ﾕｳﾀ</t>
    <phoneticPr fontId="2"/>
  </si>
  <si>
    <t>稜平</t>
    <rPh sb="0" eb="1">
      <t>リョウ</t>
    </rPh>
    <rPh sb="1" eb="2">
      <t>ヘイ</t>
    </rPh>
    <phoneticPr fontId="2"/>
  </si>
  <si>
    <t>ｵｶﾞﾜ</t>
    <phoneticPr fontId="2"/>
  </si>
  <si>
    <t>ﾘｮｳﾍｲ</t>
    <phoneticPr fontId="2"/>
  </si>
  <si>
    <t>ﾐﾔｹ</t>
    <phoneticPr fontId="2"/>
  </si>
  <si>
    <t>ｿｳﾀﾞｲ</t>
    <phoneticPr fontId="2"/>
  </si>
  <si>
    <t>ｶｲﾄ</t>
    <phoneticPr fontId="2"/>
  </si>
  <si>
    <t>ｿｳｲﾁ</t>
    <phoneticPr fontId="2"/>
  </si>
  <si>
    <t>竹内　</t>
    <rPh sb="0" eb="2">
      <t>タケウチ</t>
    </rPh>
    <phoneticPr fontId="2"/>
  </si>
  <si>
    <t>悠太</t>
    <rPh sb="0" eb="2">
      <t>ユウタ</t>
    </rPh>
    <phoneticPr fontId="2"/>
  </si>
  <si>
    <t>ｽｽﾞｷ</t>
    <phoneticPr fontId="2"/>
  </si>
  <si>
    <t>ｹﾝﾀ</t>
    <phoneticPr fontId="2"/>
  </si>
  <si>
    <t>鈴木</t>
    <rPh sb="0" eb="2">
      <t>スズキ</t>
    </rPh>
    <phoneticPr fontId="2"/>
  </si>
  <si>
    <t>健大</t>
    <rPh sb="0" eb="1">
      <t>ケン</t>
    </rPh>
    <rPh sb="1" eb="2">
      <t>ダイ</t>
    </rPh>
    <phoneticPr fontId="2"/>
  </si>
  <si>
    <t>石月</t>
    <rPh sb="0" eb="1">
      <t>イシ</t>
    </rPh>
    <rPh sb="1" eb="2">
      <t>ツキ</t>
    </rPh>
    <phoneticPr fontId="2"/>
  </si>
  <si>
    <t>ｲｼﾂﾞｷ</t>
    <phoneticPr fontId="2"/>
  </si>
  <si>
    <t>ﾊﾔﾄ</t>
    <phoneticPr fontId="2"/>
  </si>
  <si>
    <t>隼人</t>
    <rPh sb="0" eb="2">
      <t>ハヤト</t>
    </rPh>
    <phoneticPr fontId="2"/>
  </si>
  <si>
    <t>ｲﾄｳ</t>
    <phoneticPr fontId="2"/>
  </si>
  <si>
    <t>伊藤</t>
    <rPh sb="0" eb="2">
      <t>イトウ</t>
    </rPh>
    <phoneticPr fontId="2"/>
  </si>
  <si>
    <t>聡太</t>
    <rPh sb="0" eb="1">
      <t>ソウ</t>
    </rPh>
    <rPh sb="1" eb="2">
      <t>タ</t>
    </rPh>
    <phoneticPr fontId="2"/>
  </si>
  <si>
    <t>木下小学校</t>
    <rPh sb="0" eb="1">
      <t>キ</t>
    </rPh>
    <rPh sb="1" eb="2">
      <t>オ</t>
    </rPh>
    <rPh sb="2" eb="5">
      <t>ショウガッコウ</t>
    </rPh>
    <phoneticPr fontId="2"/>
  </si>
  <si>
    <t>我孫子第三小学校</t>
    <rPh sb="0" eb="3">
      <t>アビコ</t>
    </rPh>
    <rPh sb="3" eb="4">
      <t>ダイ</t>
    </rPh>
    <rPh sb="4" eb="5">
      <t>サン</t>
    </rPh>
    <rPh sb="5" eb="8">
      <t>ショウガッコウ</t>
    </rPh>
    <phoneticPr fontId="2"/>
  </si>
  <si>
    <t>八生小学校</t>
    <rPh sb="0" eb="1">
      <t>ハチ</t>
    </rPh>
    <rPh sb="1" eb="2">
      <t>イ</t>
    </rPh>
    <rPh sb="2" eb="5">
      <t>ショ</t>
    </rPh>
    <phoneticPr fontId="2"/>
  </si>
  <si>
    <t>いには野小学校</t>
    <rPh sb="3" eb="4">
      <t>ノ</t>
    </rPh>
    <rPh sb="4" eb="7">
      <t>ショ</t>
    </rPh>
    <phoneticPr fontId="2"/>
  </si>
  <si>
    <t>平成小学校</t>
    <rPh sb="0" eb="2">
      <t>ヘイセイ</t>
    </rPh>
    <rPh sb="2" eb="5">
      <t>ショ</t>
    </rPh>
    <phoneticPr fontId="2"/>
  </si>
  <si>
    <t>六合小学校</t>
    <rPh sb="0" eb="1">
      <t>ロク</t>
    </rPh>
    <rPh sb="1" eb="2">
      <t>ア</t>
    </rPh>
    <rPh sb="2" eb="5">
      <t>ショ</t>
    </rPh>
    <phoneticPr fontId="2"/>
  </si>
  <si>
    <t>①</t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</si>
  <si>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</si>
  <si>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</si>
  <si>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奈緒子</t>
    <rPh sb="0" eb="3">
      <t>ナオコ</t>
    </rPh>
    <phoneticPr fontId="2"/>
  </si>
  <si>
    <t>ﾅｵｺ</t>
    <phoneticPr fontId="2"/>
  </si>
  <si>
    <t>0844</t>
    <phoneticPr fontId="2"/>
  </si>
  <si>
    <t>22</t>
    <phoneticPr fontId="2"/>
  </si>
  <si>
    <t>6213</t>
    <phoneticPr fontId="2"/>
  </si>
  <si>
    <t>0476</t>
    <phoneticPr fontId="2"/>
  </si>
  <si>
    <t>成田市宝田　1304</t>
    <rPh sb="0" eb="3">
      <t>ナリタシ</t>
    </rPh>
    <rPh sb="3" eb="5">
      <t>タカラダ</t>
    </rPh>
    <phoneticPr fontId="2"/>
  </si>
  <si>
    <t>ｲﾝﾊﾞｳﾞｨｸﾄﾘｰ</t>
    <phoneticPr fontId="2"/>
  </si>
  <si>
    <t>080</t>
    <phoneticPr fontId="2"/>
  </si>
  <si>
    <t>025573</t>
    <phoneticPr fontId="2"/>
  </si>
  <si>
    <t>0416229</t>
    <phoneticPr fontId="2"/>
  </si>
  <si>
    <t>ｿｳﾀ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</si>
</sst>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9" zoomScaleNormal="100" workbookViewId="0">
      <selection activeCell="I41" sqref="I41:L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10" t="s">
        <v>189</v>
      </c>
      <c r="B2" s="211"/>
      <c r="C2" s="445" t="s">
        <v>258</v>
      </c>
      <c r="D2" s="212"/>
      <c r="E2" s="212"/>
      <c r="F2" s="212"/>
      <c r="G2" s="212"/>
      <c r="H2" s="212"/>
      <c r="I2" s="213"/>
      <c r="J2" s="85" t="s">
        <v>187</v>
      </c>
      <c r="K2" s="86"/>
      <c r="L2" s="86"/>
      <c r="M2" s="86"/>
      <c r="N2" s="86"/>
      <c r="O2" s="87"/>
      <c r="P2" s="85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5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200</v>
      </c>
      <c r="D3" s="217"/>
      <c r="E3" s="217"/>
      <c r="F3" s="217"/>
      <c r="G3" s="217"/>
      <c r="H3" s="217"/>
      <c r="I3" s="218"/>
      <c r="J3" s="82" t="s">
        <v>158</v>
      </c>
      <c r="K3" s="83"/>
      <c r="L3" s="83"/>
      <c r="M3" s="83"/>
      <c r="N3" s="83"/>
      <c r="O3" s="84"/>
      <c r="P3" s="207" t="s">
        <v>201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180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2" t="s">
        <v>191</v>
      </c>
      <c r="B4" s="103"/>
      <c r="C4" s="92">
        <v>434101428</v>
      </c>
      <c r="D4" s="93"/>
      <c r="E4" s="93"/>
      <c r="F4" s="93"/>
      <c r="G4" s="93"/>
      <c r="H4" s="93"/>
      <c r="I4" s="94"/>
      <c r="J4" s="143" t="s">
        <v>185</v>
      </c>
      <c r="K4" s="144"/>
      <c r="L4" s="144"/>
      <c r="M4" s="144"/>
      <c r="N4" s="144"/>
      <c r="O4" s="14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4" t="s">
        <v>184</v>
      </c>
      <c r="B5" s="105"/>
      <c r="C5" s="95"/>
      <c r="D5" s="96"/>
      <c r="E5" s="96"/>
      <c r="F5" s="96"/>
      <c r="G5" s="96"/>
      <c r="H5" s="96"/>
      <c r="I5" s="97"/>
      <c r="J5" s="146">
        <v>14004</v>
      </c>
      <c r="K5" s="146"/>
      <c r="L5" s="146"/>
      <c r="M5" s="146"/>
      <c r="N5" s="146"/>
      <c r="O5" s="146"/>
      <c r="P5" s="197" t="s">
        <v>249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250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99"/>
      <c r="C6" s="228" t="s">
        <v>175</v>
      </c>
      <c r="D6" s="229"/>
      <c r="E6" s="202" t="s">
        <v>176</v>
      </c>
      <c r="F6" s="203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8"/>
      <c r="B7" s="99"/>
      <c r="C7" s="137" t="s">
        <v>203</v>
      </c>
      <c r="D7" s="109"/>
      <c r="E7" s="138" t="s">
        <v>204</v>
      </c>
      <c r="F7" s="110"/>
      <c r="G7" s="91">
        <v>500652463</v>
      </c>
      <c r="H7" s="91"/>
      <c r="I7" s="91"/>
      <c r="J7" s="447" t="s">
        <v>260</v>
      </c>
      <c r="K7" s="91"/>
      <c r="L7" s="91"/>
      <c r="M7" s="447" t="s">
        <v>261</v>
      </c>
      <c r="N7" s="91"/>
      <c r="O7" s="91"/>
      <c r="P7" s="88" t="s">
        <v>72</v>
      </c>
      <c r="Q7" s="89"/>
      <c r="R7" s="107"/>
      <c r="S7" s="107"/>
      <c r="T7" s="107"/>
      <c r="U7" s="107"/>
      <c r="V7" s="50" t="s">
        <v>73</v>
      </c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58" t="s">
        <v>74</v>
      </c>
      <c r="AL7" s="147"/>
      <c r="AM7" s="147"/>
      <c r="AN7" s="147"/>
      <c r="AO7" s="147"/>
      <c r="AP7" s="147"/>
      <c r="AQ7" s="147"/>
      <c r="AR7" s="147"/>
      <c r="AS7" s="59" t="s">
        <v>75</v>
      </c>
      <c r="AT7" s="255"/>
    </row>
    <row r="8" spans="1:51" ht="18" customHeight="1">
      <c r="A8" s="98"/>
      <c r="B8" s="99"/>
      <c r="C8" s="135" t="s">
        <v>202</v>
      </c>
      <c r="D8" s="133"/>
      <c r="E8" s="136" t="s">
        <v>205</v>
      </c>
      <c r="F8" s="134"/>
      <c r="G8" s="91"/>
      <c r="H8" s="91"/>
      <c r="I8" s="91"/>
      <c r="J8" s="91"/>
      <c r="K8" s="91"/>
      <c r="L8" s="91"/>
      <c r="M8" s="91"/>
      <c r="N8" s="91"/>
      <c r="O8" s="91"/>
      <c r="P8" s="148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/>
      <c r="AL8" s="151"/>
      <c r="AM8" s="151"/>
      <c r="AN8" s="151"/>
      <c r="AO8" s="60" t="s">
        <v>76</v>
      </c>
      <c r="AP8" s="151"/>
      <c r="AQ8" s="151"/>
      <c r="AR8" s="151"/>
      <c r="AS8" s="152"/>
      <c r="AT8" s="255"/>
    </row>
    <row r="9" spans="1:51" ht="14.45" customHeight="1">
      <c r="A9" s="98" t="s">
        <v>150</v>
      </c>
      <c r="B9" s="99"/>
      <c r="C9" s="137" t="s">
        <v>208</v>
      </c>
      <c r="D9" s="109"/>
      <c r="E9" s="138" t="s">
        <v>209</v>
      </c>
      <c r="F9" s="110"/>
      <c r="G9" s="91">
        <v>500183647</v>
      </c>
      <c r="H9" s="91"/>
      <c r="I9" s="91"/>
      <c r="J9" s="91"/>
      <c r="K9" s="91"/>
      <c r="L9" s="91"/>
      <c r="M9" s="91"/>
      <c r="N9" s="91"/>
      <c r="O9" s="91"/>
      <c r="P9" s="88" t="s">
        <v>72</v>
      </c>
      <c r="Q9" s="89"/>
      <c r="R9" s="107"/>
      <c r="S9" s="107"/>
      <c r="T9" s="107"/>
      <c r="U9" s="107"/>
      <c r="V9" s="50" t="s">
        <v>73</v>
      </c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8"/>
      <c r="AK9" s="58" t="s">
        <v>193</v>
      </c>
      <c r="AL9" s="147"/>
      <c r="AM9" s="147"/>
      <c r="AN9" s="147"/>
      <c r="AO9" s="147"/>
      <c r="AP9" s="147"/>
      <c r="AQ9" s="147"/>
      <c r="AR9" s="147"/>
      <c r="AS9" s="59" t="s">
        <v>194</v>
      </c>
      <c r="AT9" s="256"/>
    </row>
    <row r="10" spans="1:51" ht="18" customHeight="1">
      <c r="A10" s="98"/>
      <c r="B10" s="99"/>
      <c r="C10" s="135" t="s">
        <v>206</v>
      </c>
      <c r="D10" s="133"/>
      <c r="E10" s="136" t="s">
        <v>207</v>
      </c>
      <c r="F10" s="134"/>
      <c r="G10" s="91"/>
      <c r="H10" s="91"/>
      <c r="I10" s="91"/>
      <c r="J10" s="91"/>
      <c r="K10" s="91"/>
      <c r="L10" s="91"/>
      <c r="M10" s="91"/>
      <c r="N10" s="91"/>
      <c r="O10" s="91"/>
      <c r="P10" s="148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4"/>
      <c r="AK10" s="150"/>
      <c r="AL10" s="151"/>
      <c r="AM10" s="151"/>
      <c r="AN10" s="151"/>
      <c r="AO10" s="60" t="s">
        <v>195</v>
      </c>
      <c r="AP10" s="151"/>
      <c r="AQ10" s="151"/>
      <c r="AR10" s="151"/>
      <c r="AS10" s="152"/>
      <c r="AT10" s="256"/>
    </row>
    <row r="11" spans="1:51" ht="14.45" customHeight="1">
      <c r="A11" s="98" t="s">
        <v>151</v>
      </c>
      <c r="B11" s="99"/>
      <c r="C11" s="137" t="s">
        <v>212</v>
      </c>
      <c r="D11" s="109"/>
      <c r="E11" s="138" t="s">
        <v>213</v>
      </c>
      <c r="F11" s="110"/>
      <c r="G11" s="91">
        <v>514641837</v>
      </c>
      <c r="H11" s="91"/>
      <c r="I11" s="91"/>
      <c r="J11" s="91"/>
      <c r="K11" s="91"/>
      <c r="L11" s="91"/>
      <c r="M11" s="91"/>
      <c r="N11" s="91"/>
      <c r="O11" s="91"/>
      <c r="P11" s="88" t="s">
        <v>72</v>
      </c>
      <c r="Q11" s="89"/>
      <c r="R11" s="107"/>
      <c r="S11" s="107"/>
      <c r="T11" s="107"/>
      <c r="U11" s="107"/>
      <c r="V11" s="50" t="s">
        <v>73</v>
      </c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8"/>
      <c r="AK11" s="58" t="s">
        <v>193</v>
      </c>
      <c r="AL11" s="147"/>
      <c r="AM11" s="147"/>
      <c r="AN11" s="147"/>
      <c r="AO11" s="147"/>
      <c r="AP11" s="147"/>
      <c r="AQ11" s="147"/>
      <c r="AR11" s="147"/>
      <c r="AS11" s="59" t="s">
        <v>194</v>
      </c>
      <c r="AT11" s="256"/>
    </row>
    <row r="12" spans="1:51" ht="18" customHeight="1">
      <c r="A12" s="98"/>
      <c r="B12" s="99"/>
      <c r="C12" s="135" t="s">
        <v>210</v>
      </c>
      <c r="D12" s="133"/>
      <c r="E12" s="136" t="s">
        <v>211</v>
      </c>
      <c r="F12" s="134"/>
      <c r="G12" s="91"/>
      <c r="H12" s="91"/>
      <c r="I12" s="91"/>
      <c r="J12" s="91"/>
      <c r="K12" s="91"/>
      <c r="L12" s="91"/>
      <c r="M12" s="91"/>
      <c r="N12" s="91"/>
      <c r="O12" s="91"/>
      <c r="P12" s="148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4"/>
      <c r="AK12" s="150"/>
      <c r="AL12" s="151"/>
      <c r="AM12" s="151"/>
      <c r="AN12" s="151"/>
      <c r="AO12" s="60" t="s">
        <v>195</v>
      </c>
      <c r="AP12" s="151"/>
      <c r="AQ12" s="151"/>
      <c r="AR12" s="151"/>
      <c r="AS12" s="152"/>
      <c r="AT12" s="256"/>
    </row>
    <row r="13" spans="1:51" ht="15" customHeight="1">
      <c r="A13" s="98" t="s">
        <v>152</v>
      </c>
      <c r="B13" s="99"/>
      <c r="C13" s="130"/>
      <c r="D13" s="109"/>
      <c r="E13" s="109"/>
      <c r="F13" s="110"/>
      <c r="G13" s="131"/>
      <c r="H13" s="131"/>
      <c r="I13" s="131"/>
      <c r="J13" s="131"/>
      <c r="K13" s="131"/>
      <c r="L13" s="131"/>
      <c r="M13" s="131"/>
      <c r="N13" s="131"/>
      <c r="O13" s="131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7"/>
    </row>
    <row r="14" spans="1:51" ht="18" customHeight="1">
      <c r="A14" s="98"/>
      <c r="B14" s="99"/>
      <c r="C14" s="132"/>
      <c r="D14" s="133"/>
      <c r="E14" s="133"/>
      <c r="F14" s="134"/>
      <c r="G14" s="131"/>
      <c r="H14" s="131"/>
      <c r="I14" s="131"/>
      <c r="J14" s="131"/>
      <c r="K14" s="131"/>
      <c r="L14" s="131"/>
      <c r="M14" s="131"/>
      <c r="N14" s="131"/>
      <c r="O14" s="131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7"/>
    </row>
    <row r="15" spans="1:51" ht="15" customHeight="1">
      <c r="A15" s="142" t="s">
        <v>166</v>
      </c>
      <c r="B15" s="99"/>
      <c r="C15" s="137" t="s">
        <v>223</v>
      </c>
      <c r="D15" s="109"/>
      <c r="E15" s="138" t="s">
        <v>252</v>
      </c>
      <c r="F15" s="110"/>
      <c r="G15" s="131"/>
      <c r="H15" s="131"/>
      <c r="I15" s="131"/>
      <c r="J15" s="131"/>
      <c r="K15" s="131"/>
      <c r="L15" s="131"/>
      <c r="M15" s="131"/>
      <c r="N15" s="131"/>
      <c r="O15" s="131"/>
      <c r="P15" s="88" t="s">
        <v>72</v>
      </c>
      <c r="Q15" s="89"/>
      <c r="R15" s="107" t="s">
        <v>214</v>
      </c>
      <c r="S15" s="107"/>
      <c r="T15" s="107"/>
      <c r="U15" s="107"/>
      <c r="V15" s="49" t="s">
        <v>73</v>
      </c>
      <c r="W15" s="106" t="s">
        <v>253</v>
      </c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8"/>
      <c r="AK15" s="58" t="s">
        <v>193</v>
      </c>
      <c r="AL15" s="147" t="s">
        <v>256</v>
      </c>
      <c r="AM15" s="147"/>
      <c r="AN15" s="147"/>
      <c r="AO15" s="147"/>
      <c r="AP15" s="147"/>
      <c r="AQ15" s="147"/>
      <c r="AR15" s="147"/>
      <c r="AS15" s="59" t="s">
        <v>194</v>
      </c>
      <c r="AT15" s="256"/>
    </row>
    <row r="16" spans="1:51" ht="18" customHeight="1">
      <c r="A16" s="98"/>
      <c r="B16" s="99"/>
      <c r="C16" s="135" t="s">
        <v>218</v>
      </c>
      <c r="D16" s="133"/>
      <c r="E16" s="136" t="s">
        <v>251</v>
      </c>
      <c r="F16" s="134"/>
      <c r="G16" s="131"/>
      <c r="H16" s="131"/>
      <c r="I16" s="131"/>
      <c r="J16" s="131"/>
      <c r="K16" s="131"/>
      <c r="L16" s="131"/>
      <c r="M16" s="131"/>
      <c r="N16" s="131"/>
      <c r="O16" s="131"/>
      <c r="P16" s="148" t="s">
        <v>257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4"/>
      <c r="AK16" s="150" t="s">
        <v>254</v>
      </c>
      <c r="AL16" s="151"/>
      <c r="AM16" s="151"/>
      <c r="AN16" s="151"/>
      <c r="AO16" s="60" t="s">
        <v>195</v>
      </c>
      <c r="AP16" s="151" t="s">
        <v>255</v>
      </c>
      <c r="AQ16" s="151"/>
      <c r="AR16" s="151"/>
      <c r="AS16" s="152"/>
      <c r="AT16" s="256"/>
    </row>
    <row r="17" spans="1:46">
      <c r="A17" s="98" t="s">
        <v>6</v>
      </c>
      <c r="B17" s="99"/>
      <c r="C17" s="157" t="str">
        <f>IF(P16="","",P16)</f>
        <v>成田市宝田　1304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99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99"/>
      <c r="C19" s="157" t="str">
        <f>IF(AL15="","",AL15&amp;"-"&amp;AK16&amp;"-"&amp;AP16)</f>
        <v>0476-22-6213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99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99"/>
      <c r="C21" s="446" t="s">
        <v>259</v>
      </c>
      <c r="D21" s="77"/>
      <c r="E21" s="77">
        <v>6607</v>
      </c>
      <c r="F21" s="77"/>
      <c r="G21" s="77">
        <v>6213</v>
      </c>
      <c r="H21" s="7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0"/>
      <c r="B22" s="101"/>
      <c r="C22" s="78"/>
      <c r="D22" s="79"/>
      <c r="E22" s="79"/>
      <c r="F22" s="79"/>
      <c r="G22" s="79"/>
      <c r="H22" s="7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58" t="s">
        <v>173</v>
      </c>
      <c r="D23" s="159"/>
      <c r="E23" s="160" t="s">
        <v>174</v>
      </c>
      <c r="F23" s="161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5" t="s">
        <v>167</v>
      </c>
      <c r="Q23" s="139"/>
      <c r="R23" s="139"/>
      <c r="S23" s="139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99"/>
      <c r="C24" s="168" t="s">
        <v>171</v>
      </c>
      <c r="D24" s="169"/>
      <c r="E24" s="170" t="s">
        <v>172</v>
      </c>
      <c r="F24" s="171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227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156" t="s">
        <v>248</v>
      </c>
      <c r="C25" s="137" t="s">
        <v>225</v>
      </c>
      <c r="D25" s="109"/>
      <c r="E25" s="138" t="s">
        <v>226</v>
      </c>
      <c r="F25" s="110"/>
      <c r="G25" s="111">
        <v>5</v>
      </c>
      <c r="H25" s="113"/>
      <c r="I25" s="125" t="s">
        <v>242</v>
      </c>
      <c r="J25" s="112"/>
      <c r="K25" s="112"/>
      <c r="L25" s="113"/>
      <c r="M25" s="111">
        <v>511444566</v>
      </c>
      <c r="N25" s="112"/>
      <c r="O25" s="113"/>
      <c r="P25" s="111">
        <v>148</v>
      </c>
      <c r="Q25" s="112"/>
      <c r="R25" s="112"/>
      <c r="S25" s="112"/>
      <c r="T25" s="117"/>
      <c r="U25" s="1"/>
      <c r="V25" s="1"/>
      <c r="W25" s="1"/>
      <c r="X25" s="1"/>
      <c r="Y25" s="119"/>
      <c r="Z25" s="120"/>
      <c r="AA25" s="120"/>
      <c r="AB25" s="120"/>
      <c r="AC25" s="120"/>
      <c r="AD25" s="120"/>
      <c r="AE25" s="120"/>
      <c r="AF25" s="120"/>
      <c r="AG25" s="1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35" t="s">
        <v>215</v>
      </c>
      <c r="D26" s="133"/>
      <c r="E26" s="136" t="s">
        <v>216</v>
      </c>
      <c r="F26" s="134"/>
      <c r="G26" s="114"/>
      <c r="H26" s="116"/>
      <c r="I26" s="114"/>
      <c r="J26" s="115"/>
      <c r="K26" s="115"/>
      <c r="L26" s="116"/>
      <c r="M26" s="114"/>
      <c r="N26" s="115"/>
      <c r="O26" s="116"/>
      <c r="P26" s="114"/>
      <c r="Q26" s="115"/>
      <c r="R26" s="115"/>
      <c r="S26" s="115"/>
      <c r="T26" s="118"/>
      <c r="U26" s="1"/>
      <c r="V26" s="1"/>
      <c r="W26" s="1"/>
      <c r="X26" s="1"/>
      <c r="Y26" s="122"/>
      <c r="Z26" s="123"/>
      <c r="AA26" s="123"/>
      <c r="AB26" s="123"/>
      <c r="AC26" s="123"/>
      <c r="AD26" s="123"/>
      <c r="AE26" s="123"/>
      <c r="AF26" s="123"/>
      <c r="AG26" s="1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8">
        <v>2</v>
      </c>
      <c r="C27" s="137" t="s">
        <v>208</v>
      </c>
      <c r="D27" s="109"/>
      <c r="E27" s="138" t="s">
        <v>227</v>
      </c>
      <c r="F27" s="110"/>
      <c r="G27" s="111">
        <v>5</v>
      </c>
      <c r="H27" s="113"/>
      <c r="I27" s="125" t="s">
        <v>243</v>
      </c>
      <c r="J27" s="112"/>
      <c r="K27" s="112"/>
      <c r="L27" s="113"/>
      <c r="M27" s="111">
        <v>514595969</v>
      </c>
      <c r="N27" s="112"/>
      <c r="O27" s="113"/>
      <c r="P27" s="111">
        <v>148</v>
      </c>
      <c r="Q27" s="112"/>
      <c r="R27" s="112"/>
      <c r="S27" s="112"/>
      <c r="T27" s="11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35" t="s">
        <v>206</v>
      </c>
      <c r="D28" s="133"/>
      <c r="E28" s="136" t="s">
        <v>217</v>
      </c>
      <c r="F28" s="134"/>
      <c r="G28" s="114"/>
      <c r="H28" s="116"/>
      <c r="I28" s="114"/>
      <c r="J28" s="115"/>
      <c r="K28" s="115"/>
      <c r="L28" s="116"/>
      <c r="M28" s="114"/>
      <c r="N28" s="115"/>
      <c r="O28" s="116"/>
      <c r="P28" s="114"/>
      <c r="Q28" s="115"/>
      <c r="R28" s="115"/>
      <c r="S28" s="115"/>
      <c r="T28" s="11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8">
        <v>3</v>
      </c>
      <c r="C29" s="137" t="s">
        <v>223</v>
      </c>
      <c r="D29" s="109"/>
      <c r="E29" s="138" t="s">
        <v>228</v>
      </c>
      <c r="F29" s="110"/>
      <c r="G29" s="111">
        <v>5</v>
      </c>
      <c r="H29" s="113"/>
      <c r="I29" s="125" t="s">
        <v>244</v>
      </c>
      <c r="J29" s="112"/>
      <c r="K29" s="112"/>
      <c r="L29" s="113"/>
      <c r="M29" s="111">
        <v>512510628</v>
      </c>
      <c r="N29" s="112"/>
      <c r="O29" s="113"/>
      <c r="P29" s="111">
        <v>153</v>
      </c>
      <c r="Q29" s="112"/>
      <c r="R29" s="112"/>
      <c r="S29" s="112"/>
      <c r="T29" s="11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35" t="s">
        <v>218</v>
      </c>
      <c r="D30" s="133"/>
      <c r="E30" s="136" t="s">
        <v>219</v>
      </c>
      <c r="F30" s="134"/>
      <c r="G30" s="114"/>
      <c r="H30" s="116"/>
      <c r="I30" s="114"/>
      <c r="J30" s="115"/>
      <c r="K30" s="115"/>
      <c r="L30" s="116"/>
      <c r="M30" s="114"/>
      <c r="N30" s="115"/>
      <c r="O30" s="116"/>
      <c r="P30" s="114"/>
      <c r="Q30" s="115"/>
      <c r="R30" s="115"/>
      <c r="S30" s="115"/>
      <c r="T30" s="11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37" t="s">
        <v>220</v>
      </c>
      <c r="D31" s="109"/>
      <c r="E31" s="138" t="s">
        <v>221</v>
      </c>
      <c r="F31" s="110"/>
      <c r="G31" s="111">
        <v>5</v>
      </c>
      <c r="H31" s="113"/>
      <c r="I31" s="125" t="s">
        <v>245</v>
      </c>
      <c r="J31" s="112"/>
      <c r="K31" s="112"/>
      <c r="L31" s="113"/>
      <c r="M31" s="111">
        <v>512553587</v>
      </c>
      <c r="N31" s="112"/>
      <c r="O31" s="113"/>
      <c r="P31" s="111">
        <v>164</v>
      </c>
      <c r="Q31" s="112"/>
      <c r="R31" s="112"/>
      <c r="S31" s="112"/>
      <c r="T31" s="11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35" t="s">
        <v>229</v>
      </c>
      <c r="D32" s="133"/>
      <c r="E32" s="136" t="s">
        <v>230</v>
      </c>
      <c r="F32" s="134"/>
      <c r="G32" s="114"/>
      <c r="H32" s="116"/>
      <c r="I32" s="114"/>
      <c r="J32" s="115"/>
      <c r="K32" s="115"/>
      <c r="L32" s="116"/>
      <c r="M32" s="114"/>
      <c r="N32" s="115"/>
      <c r="O32" s="116"/>
      <c r="P32" s="114"/>
      <c r="Q32" s="115"/>
      <c r="R32" s="115"/>
      <c r="S32" s="115"/>
      <c r="T32" s="118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37" t="s">
        <v>223</v>
      </c>
      <c r="D33" s="109"/>
      <c r="E33" s="138" t="s">
        <v>224</v>
      </c>
      <c r="F33" s="110"/>
      <c r="G33" s="111">
        <v>4</v>
      </c>
      <c r="H33" s="113"/>
      <c r="I33" s="125" t="s">
        <v>244</v>
      </c>
      <c r="J33" s="112"/>
      <c r="K33" s="112"/>
      <c r="L33" s="113"/>
      <c r="M33" s="111">
        <v>512552937</v>
      </c>
      <c r="N33" s="112"/>
      <c r="O33" s="113"/>
      <c r="P33" s="111">
        <v>148</v>
      </c>
      <c r="Q33" s="112"/>
      <c r="R33" s="112"/>
      <c r="S33" s="112"/>
      <c r="T33" s="117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35" t="s">
        <v>218</v>
      </c>
      <c r="D34" s="133"/>
      <c r="E34" s="136" t="s">
        <v>222</v>
      </c>
      <c r="F34" s="134"/>
      <c r="G34" s="114"/>
      <c r="H34" s="116"/>
      <c r="I34" s="114"/>
      <c r="J34" s="115"/>
      <c r="K34" s="115"/>
      <c r="L34" s="116"/>
      <c r="M34" s="114"/>
      <c r="N34" s="115"/>
      <c r="O34" s="116"/>
      <c r="P34" s="114"/>
      <c r="Q34" s="115"/>
      <c r="R34" s="115"/>
      <c r="S34" s="115"/>
      <c r="T34" s="118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6</v>
      </c>
      <c r="C35" s="137" t="s">
        <v>231</v>
      </c>
      <c r="D35" s="109"/>
      <c r="E35" s="138" t="s">
        <v>232</v>
      </c>
      <c r="F35" s="110"/>
      <c r="G35" s="111">
        <v>4</v>
      </c>
      <c r="H35" s="113"/>
      <c r="I35" s="125" t="s">
        <v>246</v>
      </c>
      <c r="J35" s="112"/>
      <c r="K35" s="112"/>
      <c r="L35" s="113"/>
      <c r="M35" s="111">
        <v>514436332</v>
      </c>
      <c r="N35" s="112"/>
      <c r="O35" s="113"/>
      <c r="P35" s="111">
        <v>144</v>
      </c>
      <c r="Q35" s="112"/>
      <c r="R35" s="112"/>
      <c r="S35" s="112"/>
      <c r="T35" s="11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35" t="s">
        <v>233</v>
      </c>
      <c r="D36" s="133"/>
      <c r="E36" s="136" t="s">
        <v>234</v>
      </c>
      <c r="F36" s="134"/>
      <c r="G36" s="114"/>
      <c r="H36" s="116"/>
      <c r="I36" s="114"/>
      <c r="J36" s="115"/>
      <c r="K36" s="115"/>
      <c r="L36" s="116"/>
      <c r="M36" s="114"/>
      <c r="N36" s="115"/>
      <c r="O36" s="116"/>
      <c r="P36" s="114"/>
      <c r="Q36" s="115"/>
      <c r="R36" s="115"/>
      <c r="S36" s="115"/>
      <c r="T36" s="11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7</v>
      </c>
      <c r="C37" s="137" t="s">
        <v>236</v>
      </c>
      <c r="D37" s="109"/>
      <c r="E37" s="138" t="s">
        <v>237</v>
      </c>
      <c r="F37" s="110"/>
      <c r="G37" s="111">
        <v>4</v>
      </c>
      <c r="H37" s="113"/>
      <c r="I37" s="125" t="s">
        <v>247</v>
      </c>
      <c r="J37" s="112"/>
      <c r="K37" s="112"/>
      <c r="L37" s="113"/>
      <c r="M37" s="111">
        <v>515519781</v>
      </c>
      <c r="N37" s="112"/>
      <c r="O37" s="113"/>
      <c r="P37" s="111">
        <v>133</v>
      </c>
      <c r="Q37" s="112"/>
      <c r="R37" s="112"/>
      <c r="S37" s="112"/>
      <c r="T37" s="11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35" t="s">
        <v>235</v>
      </c>
      <c r="D38" s="133"/>
      <c r="E38" s="136" t="s">
        <v>238</v>
      </c>
      <c r="F38" s="134"/>
      <c r="G38" s="114"/>
      <c r="H38" s="116"/>
      <c r="I38" s="114"/>
      <c r="J38" s="115"/>
      <c r="K38" s="115"/>
      <c r="L38" s="116"/>
      <c r="M38" s="114"/>
      <c r="N38" s="115"/>
      <c r="O38" s="116"/>
      <c r="P38" s="114"/>
      <c r="Q38" s="115"/>
      <c r="R38" s="115"/>
      <c r="S38" s="115"/>
      <c r="T38" s="11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8</v>
      </c>
      <c r="C39" s="137" t="s">
        <v>239</v>
      </c>
      <c r="D39" s="109"/>
      <c r="E39" s="138" t="s">
        <v>262</v>
      </c>
      <c r="F39" s="110"/>
      <c r="G39" s="111">
        <v>3</v>
      </c>
      <c r="H39" s="113"/>
      <c r="I39" s="125" t="s">
        <v>245</v>
      </c>
      <c r="J39" s="112"/>
      <c r="K39" s="112"/>
      <c r="L39" s="113"/>
      <c r="M39" s="111">
        <v>516875892</v>
      </c>
      <c r="N39" s="112"/>
      <c r="O39" s="113"/>
      <c r="P39" s="111">
        <v>140</v>
      </c>
      <c r="Q39" s="112"/>
      <c r="R39" s="112"/>
      <c r="S39" s="112"/>
      <c r="T39" s="11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35" t="s">
        <v>240</v>
      </c>
      <c r="D40" s="133"/>
      <c r="E40" s="136" t="s">
        <v>241</v>
      </c>
      <c r="F40" s="134"/>
      <c r="G40" s="114"/>
      <c r="H40" s="116"/>
      <c r="I40" s="114"/>
      <c r="J40" s="115"/>
      <c r="K40" s="115"/>
      <c r="L40" s="116"/>
      <c r="M40" s="114"/>
      <c r="N40" s="115"/>
      <c r="O40" s="116"/>
      <c r="P40" s="114"/>
      <c r="Q40" s="115"/>
      <c r="R40" s="115"/>
      <c r="S40" s="115"/>
      <c r="T40" s="1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/>
      <c r="C41" s="130"/>
      <c r="D41" s="109"/>
      <c r="E41" s="109"/>
      <c r="F41" s="110"/>
      <c r="G41" s="111"/>
      <c r="H41" s="113"/>
      <c r="I41" s="111"/>
      <c r="J41" s="112"/>
      <c r="K41" s="112"/>
      <c r="L41" s="113"/>
      <c r="M41" s="111"/>
      <c r="N41" s="112"/>
      <c r="O41" s="113"/>
      <c r="P41" s="111"/>
      <c r="Q41" s="112"/>
      <c r="R41" s="112"/>
      <c r="S41" s="112"/>
      <c r="T41" s="11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32"/>
      <c r="D42" s="133"/>
      <c r="E42" s="133"/>
      <c r="F42" s="134"/>
      <c r="G42" s="114"/>
      <c r="H42" s="116"/>
      <c r="I42" s="114"/>
      <c r="J42" s="115"/>
      <c r="K42" s="115"/>
      <c r="L42" s="116"/>
      <c r="M42" s="114"/>
      <c r="N42" s="115"/>
      <c r="O42" s="116"/>
      <c r="P42" s="114"/>
      <c r="Q42" s="115"/>
      <c r="R42" s="115"/>
      <c r="S42" s="115"/>
      <c r="T42" s="11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/>
      <c r="C43" s="130"/>
      <c r="D43" s="109"/>
      <c r="E43" s="109"/>
      <c r="F43" s="110"/>
      <c r="G43" s="111"/>
      <c r="H43" s="113"/>
      <c r="I43" s="111"/>
      <c r="J43" s="112"/>
      <c r="K43" s="112"/>
      <c r="L43" s="113"/>
      <c r="M43" s="111"/>
      <c r="N43" s="112"/>
      <c r="O43" s="113"/>
      <c r="P43" s="111"/>
      <c r="Q43" s="112"/>
      <c r="R43" s="112"/>
      <c r="S43" s="112"/>
      <c r="T43" s="11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2"/>
      <c r="D44" s="133"/>
      <c r="E44" s="133"/>
      <c r="F44" s="134"/>
      <c r="G44" s="114"/>
      <c r="H44" s="116"/>
      <c r="I44" s="114"/>
      <c r="J44" s="115"/>
      <c r="K44" s="115"/>
      <c r="L44" s="116"/>
      <c r="M44" s="114"/>
      <c r="N44" s="115"/>
      <c r="O44" s="116"/>
      <c r="P44" s="114"/>
      <c r="Q44" s="115"/>
      <c r="R44" s="115"/>
      <c r="S44" s="115"/>
      <c r="T44" s="11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/>
      <c r="C45" s="130"/>
      <c r="D45" s="109"/>
      <c r="E45" s="109"/>
      <c r="F45" s="110"/>
      <c r="G45" s="111"/>
      <c r="H45" s="113"/>
      <c r="I45" s="111"/>
      <c r="J45" s="112"/>
      <c r="K45" s="112"/>
      <c r="L45" s="113"/>
      <c r="M45" s="111"/>
      <c r="N45" s="112"/>
      <c r="O45" s="113"/>
      <c r="P45" s="111"/>
      <c r="Q45" s="112"/>
      <c r="R45" s="112"/>
      <c r="S45" s="112"/>
      <c r="T45" s="11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32"/>
      <c r="D46" s="133"/>
      <c r="E46" s="133"/>
      <c r="F46" s="134"/>
      <c r="G46" s="114"/>
      <c r="H46" s="116"/>
      <c r="I46" s="114"/>
      <c r="J46" s="115"/>
      <c r="K46" s="115"/>
      <c r="L46" s="116"/>
      <c r="M46" s="114"/>
      <c r="N46" s="115"/>
      <c r="O46" s="116"/>
      <c r="P46" s="114"/>
      <c r="Q46" s="115"/>
      <c r="R46" s="115"/>
      <c r="S46" s="115"/>
      <c r="T46" s="11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/>
      <c r="C47" s="130"/>
      <c r="D47" s="109"/>
      <c r="E47" s="109"/>
      <c r="F47" s="110"/>
      <c r="G47" s="111"/>
      <c r="H47" s="113"/>
      <c r="I47" s="111"/>
      <c r="J47" s="112"/>
      <c r="K47" s="112"/>
      <c r="L47" s="113"/>
      <c r="M47" s="111"/>
      <c r="N47" s="112"/>
      <c r="O47" s="113"/>
      <c r="P47" s="111"/>
      <c r="Q47" s="112"/>
      <c r="R47" s="112"/>
      <c r="S47" s="112"/>
      <c r="T47" s="11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/>
      <c r="D48" s="178"/>
      <c r="E48" s="178"/>
      <c r="F48" s="179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0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8">
        <f>LEN(A55)</f>
        <v>0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55" yWindow="576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印旛ヴィクトリー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434101428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赤鳥　康之介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500652463</v>
      </c>
      <c r="H7" s="263"/>
      <c r="I7" s="263"/>
      <c r="J7" s="263" t="str">
        <f>IF(入力!J7="","",入力!J7)</f>
        <v>025573</v>
      </c>
      <c r="K7" s="263"/>
      <c r="L7" s="263"/>
      <c r="M7" s="263" t="str">
        <f>IF(入力!M7="","",入力!M7)</f>
        <v>0416229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楠本　浩志</v>
      </c>
      <c r="D9" s="274"/>
      <c r="E9" s="274"/>
      <c r="F9" s="274"/>
      <c r="G9" s="263">
        <f>IF(入力!G9="","",入力!G9)</f>
        <v>500183647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後藤　　智恵</v>
      </c>
      <c r="D11" s="274"/>
      <c r="E11" s="274"/>
      <c r="F11" s="274"/>
      <c r="G11" s="263">
        <f>IF(入力!G11="","",入力!G11)</f>
        <v>514641837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/>
      </c>
      <c r="D13" s="274"/>
      <c r="E13" s="274"/>
      <c r="F13" s="274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1"/>
      <c r="B14" s="261"/>
      <c r="C14" s="275"/>
      <c r="D14" s="276"/>
      <c r="E14" s="276"/>
      <c r="F14" s="276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1" t="s">
        <v>5</v>
      </c>
      <c r="B15" s="261"/>
      <c r="C15" s="273" t="str">
        <f>IF(入力!C16="","",入力!C16&amp;"　"&amp;入力!E16)</f>
        <v>小川　奈緒子</v>
      </c>
      <c r="D15" s="274"/>
      <c r="E15" s="274"/>
      <c r="F15" s="271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1"/>
      <c r="B16" s="261"/>
      <c r="C16" s="275"/>
      <c r="D16" s="276"/>
      <c r="E16" s="276"/>
      <c r="F16" s="272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>
      <c r="A17" s="261" t="s">
        <v>6</v>
      </c>
      <c r="B17" s="261"/>
      <c r="C17" s="264" t="str">
        <f>IF(入力!C17="","",入力!C17&amp;"　"&amp;入力!E17)</f>
        <v>成田市宝田　1304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0476-22-6213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080－6607－6213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三宅　綜大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木下小学校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511444566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楠本　海斗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我孫子第三小学校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514595969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小川　聡一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八生小学校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512510628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竹内　　悠太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いには野小学校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512553587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小川　稜平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八生小学校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512552937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健大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平成小学校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514436332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石月　隼人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六合小学校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515519781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伊藤　聡太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いには野小学校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516875892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 t="str">
        <f>IF(入力!B41="","",入力!B41)</f>
        <v/>
      </c>
      <c r="C41" s="273" t="str">
        <f>IF(入力!C42="","",入力!C42&amp;"　"&amp;入力!E42)</f>
        <v/>
      </c>
      <c r="D41" s="274"/>
      <c r="E41" s="274"/>
      <c r="F41" s="274"/>
      <c r="G41" s="261" t="str">
        <f>IF(入力!G41="","",入力!G41)</f>
        <v/>
      </c>
      <c r="H41" s="261" t="str">
        <f>IF(入力!H41="","",入力!H41)</f>
        <v/>
      </c>
      <c r="I41" s="261" t="str">
        <f>IF(入力!I41="","",入力!I41)</f>
        <v/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13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0"/>
      <c r="AW1" s="310"/>
      <c r="AX1" s="4" t="s">
        <v>28</v>
      </c>
      <c r="AY1" s="5"/>
      <c r="AZ1" s="310"/>
      <c r="BA1" s="310"/>
      <c r="BB1" s="4" t="s">
        <v>29</v>
      </c>
      <c r="BC1" s="5"/>
      <c r="BD1" s="310"/>
      <c r="BE1" s="31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1" t="s">
        <v>65</v>
      </c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0" t="s">
        <v>32</v>
      </c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3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6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89" t="s">
        <v>37</v>
      </c>
      <c r="D16" s="290"/>
      <c r="E16" s="290"/>
      <c r="F16" s="290"/>
      <c r="G16" s="291"/>
      <c r="H16" s="341" t="s">
        <v>66</v>
      </c>
      <c r="I16" s="342"/>
      <c r="J16" s="342"/>
      <c r="K16" s="290" t="str">
        <f>IF(入力!C2="","",入力!C2)</f>
        <v>ｲﾝﾊﾞｳﾞｨｸﾄﾘｰ</v>
      </c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1"/>
      <c r="Y16" s="360" t="s">
        <v>67</v>
      </c>
      <c r="Z16" s="361"/>
      <c r="AA16" s="361"/>
      <c r="AB16" s="361"/>
      <c r="AC16" s="361"/>
      <c r="AD16" s="361"/>
      <c r="AE16" s="361"/>
      <c r="AF16" s="361"/>
      <c r="AG16" s="361"/>
      <c r="AH16" s="361"/>
      <c r="AI16" s="362"/>
      <c r="AJ16" s="313" t="s">
        <v>38</v>
      </c>
      <c r="AK16" s="314"/>
      <c r="AL16" s="314"/>
      <c r="AM16" s="315"/>
      <c r="AN16" s="335" t="str">
        <f>IF(入力!P3="","",入力!P3)</f>
        <v>印西市</v>
      </c>
      <c r="AO16" s="336"/>
      <c r="AP16" s="336"/>
      <c r="AQ16" s="336"/>
      <c r="AR16" s="336"/>
      <c r="AS16" s="336"/>
      <c r="AT16" s="314" t="s">
        <v>68</v>
      </c>
      <c r="AU16" s="315"/>
      <c r="AV16" s="321" t="s">
        <v>39</v>
      </c>
      <c r="AW16" s="290"/>
      <c r="AX16" s="290"/>
      <c r="AY16" s="291"/>
      <c r="AZ16" s="323" t="str">
        <f>IF(入力!P5="","",入力!P5)</f>
        <v>京成</v>
      </c>
      <c r="BA16" s="324"/>
      <c r="BB16" s="324"/>
      <c r="BC16" s="324"/>
      <c r="BD16" s="324"/>
      <c r="BE16" s="324"/>
      <c r="BF16" s="298" t="s">
        <v>40</v>
      </c>
    </row>
    <row r="17" spans="3:58" ht="4.5" customHeight="1">
      <c r="C17" s="292"/>
      <c r="D17" s="293"/>
      <c r="E17" s="293"/>
      <c r="F17" s="293"/>
      <c r="G17" s="294"/>
      <c r="H17" s="333" t="str">
        <f>IF(入力!C3="","",入力!C3)</f>
        <v>印旛ヴィクトリー</v>
      </c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29" t="str">
        <f>IF(入力!J3="","","("&amp;入力!J3&amp;")")</f>
        <v>(男子)</v>
      </c>
      <c r="V17" s="329"/>
      <c r="W17" s="329"/>
      <c r="X17" s="330"/>
      <c r="Y17" s="363">
        <f>IF(入力!C4="","",入力!C4)</f>
        <v>434101428</v>
      </c>
      <c r="Z17" s="364"/>
      <c r="AA17" s="364"/>
      <c r="AB17" s="364"/>
      <c r="AC17" s="364"/>
      <c r="AD17" s="364"/>
      <c r="AE17" s="364"/>
      <c r="AF17" s="364"/>
      <c r="AG17" s="364"/>
      <c r="AH17" s="364"/>
      <c r="AI17" s="365"/>
      <c r="AJ17" s="316"/>
      <c r="AK17" s="317"/>
      <c r="AL17" s="317"/>
      <c r="AM17" s="318"/>
      <c r="AN17" s="337"/>
      <c r="AO17" s="338"/>
      <c r="AP17" s="338"/>
      <c r="AQ17" s="338"/>
      <c r="AR17" s="338"/>
      <c r="AS17" s="338"/>
      <c r="AT17" s="317"/>
      <c r="AU17" s="318"/>
      <c r="AV17" s="322"/>
      <c r="AW17" s="293"/>
      <c r="AX17" s="293"/>
      <c r="AY17" s="294"/>
      <c r="AZ17" s="325"/>
      <c r="BA17" s="326"/>
      <c r="BB17" s="326"/>
      <c r="BC17" s="326"/>
      <c r="BD17" s="326"/>
      <c r="BE17" s="326"/>
      <c r="BF17" s="299"/>
    </row>
    <row r="18" spans="3:58" ht="16.5" customHeight="1">
      <c r="C18" s="295"/>
      <c r="D18" s="296"/>
      <c r="E18" s="296"/>
      <c r="F18" s="296"/>
      <c r="G18" s="297"/>
      <c r="H18" s="301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31"/>
      <c r="V18" s="331"/>
      <c r="W18" s="331"/>
      <c r="X18" s="332"/>
      <c r="Y18" s="366"/>
      <c r="Z18" s="367"/>
      <c r="AA18" s="367"/>
      <c r="AB18" s="367"/>
      <c r="AC18" s="367"/>
      <c r="AD18" s="367"/>
      <c r="AE18" s="367"/>
      <c r="AF18" s="367"/>
      <c r="AG18" s="367"/>
      <c r="AH18" s="367"/>
      <c r="AI18" s="368"/>
      <c r="AJ18" s="319"/>
      <c r="AK18" s="308"/>
      <c r="AL18" s="308"/>
      <c r="AM18" s="320"/>
      <c r="AN18" s="339"/>
      <c r="AO18" s="340"/>
      <c r="AP18" s="340"/>
      <c r="AQ18" s="340"/>
      <c r="AR18" s="340"/>
      <c r="AS18" s="340"/>
      <c r="AT18" s="308"/>
      <c r="AU18" s="320"/>
      <c r="AV18" s="304"/>
      <c r="AW18" s="296"/>
      <c r="AX18" s="296"/>
      <c r="AY18" s="297"/>
      <c r="AZ18" s="327" t="str">
        <f>IF(入力!AE5="","",入力!AE5)</f>
        <v>酒々井</v>
      </c>
      <c r="BA18" s="328"/>
      <c r="BB18" s="328"/>
      <c r="BC18" s="328"/>
      <c r="BD18" s="328"/>
      <c r="BE18" s="328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09" t="s">
        <v>42</v>
      </c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 t="s">
        <v>69</v>
      </c>
      <c r="AE19" s="309"/>
      <c r="AF19" s="309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 t="s">
        <v>70</v>
      </c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12"/>
    </row>
    <row r="20" spans="3:58" ht="15" customHeight="1">
      <c r="C20" s="370" t="s">
        <v>43</v>
      </c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69" t="str">
        <f>IF(入力!J7="","",入力!J7)</f>
        <v>025573</v>
      </c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 t="str">
        <f>IF(入力!J9="","",入力!J9)</f>
        <v/>
      </c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 t="str">
        <f>IF(入力!J11="","",入力!J11)</f>
        <v/>
      </c>
      <c r="AT20" s="369"/>
      <c r="AU20" s="369"/>
      <c r="AV20" s="369"/>
      <c r="AW20" s="369"/>
      <c r="AX20" s="369"/>
      <c r="AY20" s="369"/>
      <c r="AZ20" s="369"/>
      <c r="BA20" s="369"/>
      <c r="BB20" s="369"/>
      <c r="BC20" s="369"/>
      <c r="BD20" s="369"/>
      <c r="BE20" s="369"/>
      <c r="BF20" s="377"/>
    </row>
    <row r="21" spans="3:58" ht="15" customHeight="1">
      <c r="C21" s="370" t="s">
        <v>44</v>
      </c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69" t="str">
        <f>IF(入力!M7="","",入力!M7)</f>
        <v>0416229</v>
      </c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 t="str">
        <f>IF(入力!M9="","",入力!M9)</f>
        <v/>
      </c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 t="str">
        <f>IF(入力!M11="","",入力!M11)</f>
        <v/>
      </c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77"/>
    </row>
    <row r="22" spans="3:58" ht="12" customHeight="1">
      <c r="C22" s="357" t="s">
        <v>71</v>
      </c>
      <c r="D22" s="358"/>
      <c r="E22" s="358"/>
      <c r="F22" s="358"/>
      <c r="G22" s="359"/>
      <c r="H22" s="305" t="str">
        <f>IF(入力!C7="","",入力!C7&amp;"　"&amp;入力!E7)</f>
        <v>ｱｶﾄﾘ　ｺｳﾉｽｹ</v>
      </c>
      <c r="I22" s="300"/>
      <c r="J22" s="300"/>
      <c r="K22" s="300"/>
      <c r="L22" s="300"/>
      <c r="M22" s="300"/>
      <c r="N22" s="300"/>
      <c r="O22" s="300"/>
      <c r="P22" s="300"/>
      <c r="Q22" s="306"/>
      <c r="R22" s="307" t="s">
        <v>45</v>
      </c>
      <c r="S22" s="300"/>
      <c r="T22" s="371" t="str">
        <f>IF(入力!AT7="","",入力!AT7)</f>
        <v/>
      </c>
      <c r="U22" s="372"/>
      <c r="V22" s="373"/>
      <c r="W22" s="307" t="s">
        <v>46</v>
      </c>
      <c r="X22" s="307"/>
      <c r="Y22" s="307"/>
      <c r="Z22" s="14" t="s">
        <v>72</v>
      </c>
      <c r="AA22" s="15"/>
      <c r="AB22" s="300" t="str">
        <f>IF(入力!R7="","",入力!R7)</f>
        <v/>
      </c>
      <c r="AC22" s="300"/>
      <c r="AD22" s="300"/>
      <c r="AE22" s="300"/>
      <c r="AF22" s="16" t="s">
        <v>73</v>
      </c>
      <c r="AG22" s="300" t="str">
        <f>IF(入力!W7="","",入力!W7)</f>
        <v/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6"/>
      <c r="AU22" s="307" t="s">
        <v>47</v>
      </c>
      <c r="AV22" s="300"/>
      <c r="AW22" s="300"/>
      <c r="AX22" s="17" t="s">
        <v>74</v>
      </c>
      <c r="AY22" s="300" t="str">
        <f>IF(入力!AL7="","",入力!AL7)</f>
        <v/>
      </c>
      <c r="AZ22" s="300"/>
      <c r="BA22" s="300"/>
      <c r="BB22" s="300"/>
      <c r="BC22" s="300"/>
      <c r="BD22" s="300"/>
      <c r="BE22" s="300"/>
      <c r="BF22" s="18" t="s">
        <v>75</v>
      </c>
    </row>
    <row r="23" spans="3:58" ht="19.5" customHeight="1">
      <c r="C23" s="295" t="s">
        <v>48</v>
      </c>
      <c r="D23" s="296"/>
      <c r="E23" s="296"/>
      <c r="F23" s="296"/>
      <c r="G23" s="297"/>
      <c r="H23" s="349" t="str">
        <f>IF(入力!C8="","",入力!C8&amp;"　"&amp;入力!E8)</f>
        <v>赤鳥　康之介</v>
      </c>
      <c r="I23" s="350"/>
      <c r="J23" s="350"/>
      <c r="K23" s="350"/>
      <c r="L23" s="350"/>
      <c r="M23" s="350"/>
      <c r="N23" s="350"/>
      <c r="O23" s="350"/>
      <c r="P23" s="350"/>
      <c r="Q23" s="351"/>
      <c r="R23" s="296"/>
      <c r="S23" s="296"/>
      <c r="T23" s="374"/>
      <c r="U23" s="375"/>
      <c r="V23" s="376"/>
      <c r="W23" s="308"/>
      <c r="X23" s="308"/>
      <c r="Y23" s="308"/>
      <c r="Z23" s="301" t="str">
        <f>IF(入力!P8="","",入力!P8)</f>
        <v/>
      </c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3"/>
      <c r="AU23" s="296"/>
      <c r="AV23" s="296"/>
      <c r="AW23" s="296"/>
      <c r="AX23" s="304" t="str">
        <f>IF(入力!AK8="","",入力!AK8)</f>
        <v/>
      </c>
      <c r="AY23" s="296"/>
      <c r="AZ23" s="296"/>
      <c r="BA23" s="296"/>
      <c r="BB23" s="19" t="s">
        <v>76</v>
      </c>
      <c r="BC23" s="296" t="str">
        <f>IF(入力!AP8="","",入力!AP8)</f>
        <v/>
      </c>
      <c r="BD23" s="296"/>
      <c r="BE23" s="296"/>
      <c r="BF23" s="378"/>
    </row>
    <row r="24" spans="3:58" ht="12" customHeight="1">
      <c r="C24" s="357" t="s">
        <v>77</v>
      </c>
      <c r="D24" s="358"/>
      <c r="E24" s="358"/>
      <c r="F24" s="358"/>
      <c r="G24" s="359"/>
      <c r="H24" s="305" t="str">
        <f>IF(入力!C9="","",入力!C9&amp;"　"&amp;入力!E9)</f>
        <v>ｸｽﾓﾄ　ｺｳｼﾞ</v>
      </c>
      <c r="I24" s="300"/>
      <c r="J24" s="300"/>
      <c r="K24" s="300"/>
      <c r="L24" s="300"/>
      <c r="M24" s="300"/>
      <c r="N24" s="300"/>
      <c r="O24" s="300"/>
      <c r="P24" s="300"/>
      <c r="Q24" s="306"/>
      <c r="R24" s="307" t="s">
        <v>45</v>
      </c>
      <c r="S24" s="300"/>
      <c r="T24" s="371" t="str">
        <f>IF(入力!AT9="","",入力!AT9)</f>
        <v/>
      </c>
      <c r="U24" s="372"/>
      <c r="V24" s="373"/>
      <c r="W24" s="307" t="s">
        <v>46</v>
      </c>
      <c r="X24" s="307"/>
      <c r="Y24" s="307"/>
      <c r="Z24" s="14" t="s">
        <v>72</v>
      </c>
      <c r="AA24" s="15"/>
      <c r="AB24" s="300" t="str">
        <f>IF(入力!R9="","",入力!R9)</f>
        <v/>
      </c>
      <c r="AC24" s="300"/>
      <c r="AD24" s="300"/>
      <c r="AE24" s="300"/>
      <c r="AF24" s="16" t="s">
        <v>73</v>
      </c>
      <c r="AG24" s="300" t="str">
        <f>IF(入力!W9="","",入力!W9)</f>
        <v/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6"/>
      <c r="AU24" s="307" t="s">
        <v>47</v>
      </c>
      <c r="AV24" s="300"/>
      <c r="AW24" s="300"/>
      <c r="AX24" s="17" t="s">
        <v>74</v>
      </c>
      <c r="AY24" s="300" t="str">
        <f>IF(入力!AL9="","",入力!AL9)</f>
        <v/>
      </c>
      <c r="AZ24" s="300"/>
      <c r="BA24" s="300"/>
      <c r="BB24" s="300"/>
      <c r="BC24" s="300"/>
      <c r="BD24" s="300"/>
      <c r="BE24" s="300"/>
      <c r="BF24" s="18" t="s">
        <v>75</v>
      </c>
    </row>
    <row r="25" spans="3:58" ht="19.5" customHeight="1">
      <c r="C25" s="295" t="s">
        <v>78</v>
      </c>
      <c r="D25" s="296"/>
      <c r="E25" s="296"/>
      <c r="F25" s="296"/>
      <c r="G25" s="297"/>
      <c r="H25" s="349" t="str">
        <f>IF(入力!C10="","",入力!C10&amp;"　"&amp;入力!E10)</f>
        <v>楠本　浩志</v>
      </c>
      <c r="I25" s="350"/>
      <c r="J25" s="350"/>
      <c r="K25" s="350"/>
      <c r="L25" s="350"/>
      <c r="M25" s="350"/>
      <c r="N25" s="350"/>
      <c r="O25" s="350"/>
      <c r="P25" s="350"/>
      <c r="Q25" s="351"/>
      <c r="R25" s="296"/>
      <c r="S25" s="296"/>
      <c r="T25" s="374"/>
      <c r="U25" s="375"/>
      <c r="V25" s="376"/>
      <c r="W25" s="308"/>
      <c r="X25" s="308"/>
      <c r="Y25" s="308"/>
      <c r="Z25" s="301" t="str">
        <f>IF(入力!P10="","",入力!P10)</f>
        <v/>
      </c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3"/>
      <c r="AU25" s="296"/>
      <c r="AV25" s="296"/>
      <c r="AW25" s="296"/>
      <c r="AX25" s="304" t="str">
        <f>IF(入力!AK10="","",入力!AK10)</f>
        <v/>
      </c>
      <c r="AY25" s="296"/>
      <c r="AZ25" s="296"/>
      <c r="BA25" s="296"/>
      <c r="BB25" s="19" t="s">
        <v>76</v>
      </c>
      <c r="BC25" s="296" t="str">
        <f>IF(入力!AP10="","",入力!AP10)</f>
        <v/>
      </c>
      <c r="BD25" s="296"/>
      <c r="BE25" s="296"/>
      <c r="BF25" s="378"/>
    </row>
    <row r="26" spans="3:58" ht="12" customHeight="1">
      <c r="C26" s="357" t="s">
        <v>71</v>
      </c>
      <c r="D26" s="358"/>
      <c r="E26" s="358"/>
      <c r="F26" s="358"/>
      <c r="G26" s="359"/>
      <c r="H26" s="305" t="str">
        <f>IF(入力!C11="","",入力!C11&amp;"　"&amp;入力!E11)</f>
        <v>ｺﾞﾄｳ　　ﾄﾓｴ</v>
      </c>
      <c r="I26" s="300"/>
      <c r="J26" s="300"/>
      <c r="K26" s="300"/>
      <c r="L26" s="300"/>
      <c r="M26" s="300"/>
      <c r="N26" s="300"/>
      <c r="O26" s="300"/>
      <c r="P26" s="300"/>
      <c r="Q26" s="306"/>
      <c r="R26" s="307" t="s">
        <v>45</v>
      </c>
      <c r="S26" s="300"/>
      <c r="T26" s="371" t="str">
        <f>IF(入力!AT11="","",入力!AT11)</f>
        <v/>
      </c>
      <c r="U26" s="372"/>
      <c r="V26" s="373"/>
      <c r="W26" s="307" t="s">
        <v>46</v>
      </c>
      <c r="X26" s="307"/>
      <c r="Y26" s="307"/>
      <c r="Z26" s="14" t="s">
        <v>72</v>
      </c>
      <c r="AA26" s="15"/>
      <c r="AB26" s="300" t="str">
        <f>IF(入力!R11="","",入力!R11)</f>
        <v/>
      </c>
      <c r="AC26" s="300"/>
      <c r="AD26" s="300"/>
      <c r="AE26" s="300"/>
      <c r="AF26" s="16" t="s">
        <v>73</v>
      </c>
      <c r="AG26" s="300" t="str">
        <f>IF(入力!W11="","",入力!W11)</f>
        <v/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6"/>
      <c r="AU26" s="307" t="s">
        <v>47</v>
      </c>
      <c r="AV26" s="300"/>
      <c r="AW26" s="300"/>
      <c r="AX26" s="17" t="s">
        <v>74</v>
      </c>
      <c r="AY26" s="300" t="str">
        <f>IF(入力!AL11="","",入力!AL11)</f>
        <v/>
      </c>
      <c r="AZ26" s="300"/>
      <c r="BA26" s="300"/>
      <c r="BB26" s="300"/>
      <c r="BC26" s="300"/>
      <c r="BD26" s="300"/>
      <c r="BE26" s="300"/>
      <c r="BF26" s="18" t="s">
        <v>75</v>
      </c>
    </row>
    <row r="27" spans="3:58" ht="19.5" customHeight="1">
      <c r="C27" s="295" t="s">
        <v>79</v>
      </c>
      <c r="D27" s="296"/>
      <c r="E27" s="296"/>
      <c r="F27" s="296"/>
      <c r="G27" s="297"/>
      <c r="H27" s="349" t="str">
        <f>IF(入力!C12="","",入力!C12&amp;"　"&amp;入力!E12)</f>
        <v>後藤　　智恵</v>
      </c>
      <c r="I27" s="350"/>
      <c r="J27" s="350"/>
      <c r="K27" s="350"/>
      <c r="L27" s="350"/>
      <c r="M27" s="350"/>
      <c r="N27" s="350"/>
      <c r="O27" s="350"/>
      <c r="P27" s="350"/>
      <c r="Q27" s="351"/>
      <c r="R27" s="296"/>
      <c r="S27" s="296"/>
      <c r="T27" s="374"/>
      <c r="U27" s="375"/>
      <c r="V27" s="376"/>
      <c r="W27" s="308"/>
      <c r="X27" s="308"/>
      <c r="Y27" s="308"/>
      <c r="Z27" s="301" t="str">
        <f>IF(入力!P12="","",入力!P12)</f>
        <v/>
      </c>
      <c r="AA27" s="302"/>
      <c r="AB27" s="302"/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  <c r="AT27" s="303"/>
      <c r="AU27" s="296"/>
      <c r="AV27" s="296"/>
      <c r="AW27" s="296"/>
      <c r="AX27" s="304" t="str">
        <f>IF(入力!AK12="","",入力!AK12)</f>
        <v/>
      </c>
      <c r="AY27" s="296"/>
      <c r="AZ27" s="296"/>
      <c r="BA27" s="296"/>
      <c r="BB27" s="19" t="s">
        <v>76</v>
      </c>
      <c r="BC27" s="296" t="str">
        <f>IF(入力!AP12="","",入力!AP12)</f>
        <v/>
      </c>
      <c r="BD27" s="296"/>
      <c r="BE27" s="296"/>
      <c r="BF27" s="378"/>
    </row>
    <row r="28" spans="3:58" ht="12" customHeight="1">
      <c r="C28" s="357" t="s">
        <v>71</v>
      </c>
      <c r="D28" s="358"/>
      <c r="E28" s="358"/>
      <c r="F28" s="358"/>
      <c r="G28" s="359"/>
      <c r="H28" s="305" t="str">
        <f>IF(入力!C15="","",入力!C15&amp;"　"&amp;入力!E15)</f>
        <v>ｵｶﾞﾜ　ﾅｵｺ</v>
      </c>
      <c r="I28" s="300"/>
      <c r="J28" s="300"/>
      <c r="K28" s="300"/>
      <c r="L28" s="300"/>
      <c r="M28" s="300"/>
      <c r="N28" s="300"/>
      <c r="O28" s="300"/>
      <c r="P28" s="300"/>
      <c r="Q28" s="306"/>
      <c r="R28" s="307" t="s">
        <v>45</v>
      </c>
      <c r="S28" s="300"/>
      <c r="T28" s="371" t="str">
        <f>IF(入力!AT15="","",入力!AT15)</f>
        <v/>
      </c>
      <c r="U28" s="372"/>
      <c r="V28" s="373"/>
      <c r="W28" s="307" t="s">
        <v>46</v>
      </c>
      <c r="X28" s="307"/>
      <c r="Y28" s="307"/>
      <c r="Z28" s="14" t="s">
        <v>72</v>
      </c>
      <c r="AA28" s="15"/>
      <c r="AB28" s="300" t="str">
        <f>IF(入力!R15="","",入力!R15)</f>
        <v>286</v>
      </c>
      <c r="AC28" s="300"/>
      <c r="AD28" s="300"/>
      <c r="AE28" s="300"/>
      <c r="AF28" s="16" t="s">
        <v>73</v>
      </c>
      <c r="AG28" s="300" t="str">
        <f>IF(入力!W15="","",入力!W15)</f>
        <v>0844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6"/>
      <c r="AU28" s="307" t="s">
        <v>47</v>
      </c>
      <c r="AV28" s="300"/>
      <c r="AW28" s="300"/>
      <c r="AX28" s="17" t="s">
        <v>74</v>
      </c>
      <c r="AY28" s="300" t="str">
        <f>IF(入力!AL15="","",入力!AL15)</f>
        <v>0476</v>
      </c>
      <c r="AZ28" s="300"/>
      <c r="BA28" s="300"/>
      <c r="BB28" s="300"/>
      <c r="BC28" s="300"/>
      <c r="BD28" s="300"/>
      <c r="BE28" s="300"/>
      <c r="BF28" s="18" t="s">
        <v>75</v>
      </c>
    </row>
    <row r="29" spans="3:58" ht="19.5" customHeight="1" thickBot="1">
      <c r="C29" s="354" t="s">
        <v>49</v>
      </c>
      <c r="D29" s="355"/>
      <c r="E29" s="355"/>
      <c r="F29" s="355"/>
      <c r="G29" s="356"/>
      <c r="H29" s="383" t="str">
        <f>IF(入力!C16="","",入力!C16&amp;"　"&amp;入力!E16)</f>
        <v>小川　奈緒子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55"/>
      <c r="S29" s="355"/>
      <c r="T29" s="380"/>
      <c r="U29" s="381"/>
      <c r="V29" s="382"/>
      <c r="W29" s="379"/>
      <c r="X29" s="379"/>
      <c r="Y29" s="379"/>
      <c r="Z29" s="396" t="str">
        <f>IF(入力!P16="","",入力!P16)</f>
        <v>成田市宝田　1304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55"/>
      <c r="AV29" s="355"/>
      <c r="AW29" s="355"/>
      <c r="AX29" s="399" t="str">
        <f>IF(入力!AK16="","",入力!AK16)</f>
        <v>22</v>
      </c>
      <c r="AY29" s="355"/>
      <c r="AZ29" s="355"/>
      <c r="BA29" s="355"/>
      <c r="BB29" s="73" t="s">
        <v>76</v>
      </c>
      <c r="BC29" s="355" t="str">
        <f>IF(入力!AP16="","",入力!AP16)</f>
        <v>6213</v>
      </c>
      <c r="BD29" s="355"/>
      <c r="BE29" s="355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ﾐﾔｹ　ｿｳﾀﾞｲ
三宅　綜大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5</v>
      </c>
      <c r="R34" s="389"/>
      <c r="S34" s="390"/>
      <c r="T34" s="407" t="str">
        <f>IF(入力!I25="","",入力!I25)</f>
        <v>木下小学校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511444566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148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ｸｽﾓﾄ　ｶｲﾄ
楠本　海斗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5</v>
      </c>
      <c r="R36" s="389"/>
      <c r="S36" s="390"/>
      <c r="T36" s="407" t="str">
        <f>IF(入力!I27="","",入力!I27)</f>
        <v>我孫子第三小学校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514595969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148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ｵｶﾞﾜ　ｿｳｲﾁ
小川　聡一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5</v>
      </c>
      <c r="R38" s="389"/>
      <c r="S38" s="390"/>
      <c r="T38" s="407" t="str">
        <f>IF(入力!I29="","",入力!I29)</f>
        <v>八生小学校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512510628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153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ﾀｹｳﾁ　ﾕｳﾀ
竹内　　悠太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5</v>
      </c>
      <c r="R40" s="389"/>
      <c r="S40" s="390"/>
      <c r="T40" s="407" t="str">
        <f>IF(入力!I31="","",入力!I31)</f>
        <v>いには野小学校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512553587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164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ｵｶﾞﾜ　ﾘｮｳﾍｲ
小川　稜平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4</v>
      </c>
      <c r="R42" s="389"/>
      <c r="S42" s="390"/>
      <c r="T42" s="407" t="str">
        <f>IF(入力!I33="","",入力!I33)</f>
        <v>八生小学校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512552937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148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ｽｽﾞｷ　ｹﾝﾀ
鈴木　健大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4</v>
      </c>
      <c r="R44" s="389"/>
      <c r="S44" s="390"/>
      <c r="T44" s="407" t="str">
        <f>IF(入力!I35="","",入力!I35)</f>
        <v>平成小学校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514436332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144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ｲｼﾂﾞｷ　ﾊﾔﾄ
石月　隼人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4</v>
      </c>
      <c r="R46" s="389"/>
      <c r="S46" s="390"/>
      <c r="T46" s="407" t="str">
        <f>IF(入力!I37="","",入力!I37)</f>
        <v>六合小学校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515519781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133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ｲﾄｳ　ｿｳﾀ
伊藤　聡太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3</v>
      </c>
      <c r="R48" s="389"/>
      <c r="S48" s="390"/>
      <c r="T48" s="407" t="str">
        <f>IF(入力!I39="","",入力!I39)</f>
        <v>いには野小学校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516875892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140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 t="str">
        <f>IF(入力!B41="","",入力!B41)</f>
        <v/>
      </c>
      <c r="D50" s="415"/>
      <c r="E50" s="416"/>
      <c r="F50" s="401" t="str">
        <f>IF(入力!C42="","",入力!C41&amp;"　"&amp;入力!E41&amp;"
"&amp;入力!C42&amp;"　"&amp;入力!E42)</f>
        <v/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 t="str">
        <f>IF(入力!G41="","",入力!G41)</f>
        <v/>
      </c>
      <c r="R50" s="389"/>
      <c r="S50" s="390"/>
      <c r="T50" s="407" t="str">
        <f>IF(入力!I41="","",入力!I41)</f>
        <v/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 t="str">
        <f>IF(入力!M41="","",入力!M41)</f>
        <v/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 t="str">
        <f>IF(入力!P41="","",入力!P41)</f>
        <v/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 t="str">
        <f>IF(入力!B43="","",入力!B43)</f>
        <v/>
      </c>
      <c r="D52" s="415"/>
      <c r="E52" s="416"/>
      <c r="F52" s="401" t="str">
        <f>IF(入力!C44="","",入力!C43&amp;"　"&amp;入力!E43&amp;"
"&amp;入力!C44&amp;"　"&amp;入力!E44)</f>
        <v/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 t="str">
        <f>IF(入力!G43="","",入力!G43)</f>
        <v/>
      </c>
      <c r="R52" s="389"/>
      <c r="S52" s="390"/>
      <c r="T52" s="407" t="str">
        <f>IF(入力!I43="","",入力!I43)</f>
        <v/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 t="str">
        <f>IF(入力!M43="","",入力!M43)</f>
        <v/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 t="str">
        <f>IF(入力!P43="","",入力!P43)</f>
        <v/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 t="str">
        <f>IF(入力!B45="","",入力!B45)</f>
        <v/>
      </c>
      <c r="D54" s="415"/>
      <c r="E54" s="416"/>
      <c r="F54" s="401" t="str">
        <f>IF(入力!C46="","",入力!C45&amp;"　"&amp;入力!E45&amp;"
"&amp;入力!C46&amp;"　"&amp;入力!E46)</f>
        <v/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 t="str">
        <f>IF(入力!G45="","",入力!G45)</f>
        <v/>
      </c>
      <c r="R54" s="389"/>
      <c r="S54" s="390"/>
      <c r="T54" s="407" t="str">
        <f>IF(入力!I45="","",入力!I45)</f>
        <v/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 t="str">
        <f>IF(入力!M45="","",入力!M45)</f>
        <v/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 t="str">
        <f>IF(入力!P45="","",入力!P45)</f>
        <v/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 t="str">
        <f>IF(入力!B47="","",入力!B47)</f>
        <v/>
      </c>
      <c r="D56" s="415"/>
      <c r="E56" s="416"/>
      <c r="F56" s="401" t="str">
        <f>IF(入力!C48="","",入力!C47&amp;"　"&amp;入力!E47&amp;"
"&amp;入力!C48&amp;"　"&amp;入力!E48)</f>
        <v/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 t="str">
        <f>IF(入力!G47="","",入力!G47)</f>
        <v/>
      </c>
      <c r="R56" s="389"/>
      <c r="S56" s="390"/>
      <c r="T56" s="407" t="str">
        <f>IF(入力!I47="","",入力!I47)</f>
        <v/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 t="str">
        <f>IF(入力!M47="","",入力!M47)</f>
        <v/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 t="str">
        <f>IF(入力!P47="","",入力!P47)</f>
        <v/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3"/>
      <c r="AS63" s="293"/>
      <c r="AT63" s="293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 t="s">
        <v>63</v>
      </c>
      <c r="BF63" s="29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印旛ヴィクトリー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434101428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赤鳥　康之介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500652463</v>
      </c>
      <c r="H7" s="263"/>
      <c r="I7" s="263"/>
      <c r="J7" s="263" t="str">
        <f>IF(入力!J7="","",入力!J7)</f>
        <v>025573</v>
      </c>
      <c r="K7" s="263"/>
      <c r="L7" s="263"/>
      <c r="M7" s="263" t="str">
        <f>IF(入力!M7="","",入力!M7)</f>
        <v>0416229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楠本　浩志</v>
      </c>
      <c r="D9" s="274"/>
      <c r="E9" s="274"/>
      <c r="F9" s="274"/>
      <c r="G9" s="263">
        <f>IF(入力!G9="","",入力!G9)</f>
        <v>500183647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後藤　　智恵</v>
      </c>
      <c r="D11" s="274"/>
      <c r="E11" s="274"/>
      <c r="F11" s="274"/>
      <c r="G11" s="263">
        <f>IF(入力!G11="","",入力!G11)</f>
        <v>514641837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/>
      </c>
      <c r="D13" s="274"/>
      <c r="E13" s="274"/>
      <c r="F13" s="274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1"/>
      <c r="B14" s="261"/>
      <c r="C14" s="275"/>
      <c r="D14" s="276"/>
      <c r="E14" s="276"/>
      <c r="F14" s="276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1" t="s">
        <v>5</v>
      </c>
      <c r="B15" s="261"/>
      <c r="C15" s="273" t="str">
        <f>IF(入力!C16="","",入力!C16&amp;"　"&amp;入力!E16)</f>
        <v>小川　奈緒子</v>
      </c>
      <c r="D15" s="274"/>
      <c r="E15" s="274"/>
      <c r="F15" s="271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1"/>
      <c r="B16" s="261"/>
      <c r="C16" s="275"/>
      <c r="D16" s="276"/>
      <c r="E16" s="276"/>
      <c r="F16" s="272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61" t="s">
        <v>6</v>
      </c>
      <c r="B17" s="261"/>
      <c r="C17" s="264" t="str">
        <f>IF(入力!C17="","",入力!C17&amp;"　"&amp;入力!E17)</f>
        <v>成田市宝田　1304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0476-22-6213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080－6607－6213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三宅　綜大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木下小学校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511444566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楠本　海斗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我孫子第三小学校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514595969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小川　聡一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八生小学校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512510628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竹内　　悠太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いには野小学校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512553587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小川　稜平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八生小学校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512552937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健大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平成小学校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514436332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石月　隼人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六合小学校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515519781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伊藤　聡太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いには野小学校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516875892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 t="str">
        <f>IF(入力!B41="","",入力!B41)</f>
        <v/>
      </c>
      <c r="C41" s="273" t="str">
        <f>IF(入力!C42="","",入力!C42&amp;"　"&amp;入力!E42)</f>
        <v/>
      </c>
      <c r="D41" s="274"/>
      <c r="E41" s="274"/>
      <c r="F41" s="274"/>
      <c r="G41" s="261" t="str">
        <f>IF(入力!G41="","",入力!G41)</f>
        <v/>
      </c>
      <c r="H41" s="261" t="str">
        <f>IF(入力!H41="","",入力!H41)</f>
        <v/>
      </c>
      <c r="I41" s="261" t="str">
        <f>IF(入力!I41="","",入力!I41)</f>
        <v/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印旛ヴィクトリー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434101428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赤鳥　康之介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500652463</v>
      </c>
      <c r="H7" s="263"/>
      <c r="I7" s="263"/>
      <c r="J7" s="263" t="str">
        <f>IF(入力!J7="","",入力!J7)</f>
        <v>025573</v>
      </c>
      <c r="K7" s="263"/>
      <c r="L7" s="263"/>
      <c r="M7" s="263" t="str">
        <f>IF(入力!M7="","",入力!M7)</f>
        <v>0416229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楠本　浩志</v>
      </c>
      <c r="D9" s="274"/>
      <c r="E9" s="274"/>
      <c r="F9" s="274"/>
      <c r="G9" s="263">
        <f>IF(入力!G9="","",入力!G9)</f>
        <v>500183647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後藤　　智恵</v>
      </c>
      <c r="D11" s="274"/>
      <c r="E11" s="274"/>
      <c r="F11" s="274"/>
      <c r="G11" s="263">
        <f>IF(入力!G11="","",入力!G11)</f>
        <v>514641837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/>
      </c>
      <c r="D13" s="274"/>
      <c r="E13" s="274"/>
      <c r="F13" s="274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1"/>
      <c r="B14" s="261"/>
      <c r="C14" s="275"/>
      <c r="D14" s="276"/>
      <c r="E14" s="276"/>
      <c r="F14" s="276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1" t="s">
        <v>5</v>
      </c>
      <c r="B15" s="261"/>
      <c r="C15" s="273" t="str">
        <f>IF(入力!C16="","",入力!C16&amp;"　"&amp;入力!E16)</f>
        <v>小川　奈緒子</v>
      </c>
      <c r="D15" s="274"/>
      <c r="E15" s="274"/>
      <c r="F15" s="271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1"/>
      <c r="B16" s="261"/>
      <c r="C16" s="275"/>
      <c r="D16" s="276"/>
      <c r="E16" s="276"/>
      <c r="F16" s="272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61" t="s">
        <v>6</v>
      </c>
      <c r="B17" s="261"/>
      <c r="C17" s="264" t="str">
        <f>IF(入力!C17="","",入力!C17&amp;"　"&amp;入力!E17)</f>
        <v>成田市宝田　1304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0476-22-6213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080－6607－6213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三宅　綜大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木下小学校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511444566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楠本　海斗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我孫子第三小学校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514595969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小川　聡一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八生小学校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512510628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竹内　　悠太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いには野小学校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512553587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小川　稜平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八生小学校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512552937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健大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平成小学校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514436332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石月　隼人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六合小学校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515519781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伊藤　聡太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いには野小学校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516875892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 t="str">
        <f>IF(入力!B41="","",入力!B41)</f>
        <v/>
      </c>
      <c r="C41" s="273" t="str">
        <f>IF(入力!C42="","",入力!C42&amp;"　"&amp;入力!E42)</f>
        <v/>
      </c>
      <c r="D41" s="274"/>
      <c r="E41" s="274"/>
      <c r="F41" s="274"/>
      <c r="G41" s="261" t="str">
        <f>IF(入力!G41="","",入力!G41)</f>
        <v/>
      </c>
      <c r="H41" s="261" t="str">
        <f>IF(入力!H41="","",入力!H41)</f>
        <v/>
      </c>
      <c r="I41" s="261" t="str">
        <f>IF(入力!I41="","",入力!I41)</f>
        <v/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男子</v>
      </c>
      <c r="I5" s="29">
        <f>入力!Y25</f>
        <v>0</v>
      </c>
      <c r="J5" s="442" t="str">
        <f>IF(入力!A55="","",入力!A55)</f>
        <v/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14004</v>
      </c>
      <c r="B7" s="33" t="str">
        <f>IF(入力!C3="","",入力!C3)</f>
        <v>印旛ヴィクトリー</v>
      </c>
      <c r="C7" s="33" t="str">
        <f>IF(入力!C2="","",入力!C2)</f>
        <v>ｲﾝﾊﾞｳﾞｨｸﾄﾘｰ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434101428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康之介</v>
      </c>
      <c r="E16" s="33" t="str">
        <f>IF(入力!C7="","",入力!C7)</f>
        <v>ｱｶﾄﾘ</v>
      </c>
      <c r="F16" s="33" t="str">
        <f>IF(入力!E7="","",入力!E7)</f>
        <v>ｺｳﾉｽｹ</v>
      </c>
      <c r="G16" s="33">
        <f>IF(入力!G7="","",入力!G7)</f>
        <v>500652463</v>
      </c>
      <c r="H16" s="33" t="str">
        <f>IF(入力!J7="","",入力!J7)</f>
        <v>025573</v>
      </c>
      <c r="I16" s="33" t="str">
        <f>IF(入力!M7="","",入力!M7)</f>
        <v>0416229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楠本</v>
      </c>
      <c r="D17" s="33" t="str">
        <f>IF(入力!E10="","",入力!E10)</f>
        <v>浩志</v>
      </c>
      <c r="E17" s="33" t="str">
        <f>IF(入力!C9="","",入力!C9)</f>
        <v>ｸｽﾓﾄ</v>
      </c>
      <c r="F17" s="33" t="str">
        <f>IF(入力!E9="","",入力!E9)</f>
        <v>ｺｳｼﾞ</v>
      </c>
      <c r="G17" s="33">
        <f>IF(入力!G9="","",入力!G9)</f>
        <v>500183647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後藤　</v>
      </c>
      <c r="D20" s="33" t="str">
        <f>IF(入力!E12="","",入力!E12)</f>
        <v>智恵</v>
      </c>
      <c r="E20" s="33" t="str">
        <f>IF(入力!C11="","",入力!C11)</f>
        <v>ｺﾞﾄｳ　</v>
      </c>
      <c r="F20" s="33" t="str">
        <f>IF(入力!E11="","",入力!E11)</f>
        <v>ﾄﾓｴ</v>
      </c>
      <c r="G20" s="33">
        <f>IF(入力!G11="","",入力!G11)</f>
        <v>514641837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小川</v>
      </c>
      <c r="D22" s="33" t="str">
        <f>IF(入力!E16="","",入力!E16)</f>
        <v>奈緒子</v>
      </c>
      <c r="E22" s="33" t="str">
        <f>IF(入力!C15="","",入力!C15)</f>
        <v>ｵｶﾞﾜ</v>
      </c>
      <c r="F22" s="33" t="str">
        <f>IF(入力!E15="","",入力!E15)</f>
        <v>ﾅｵｺ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6607</v>
      </c>
      <c r="P22" s="33">
        <f>IF(入力!G21="","",入力!G21)</f>
        <v>6213</v>
      </c>
      <c r="Q22" s="33"/>
      <c r="R22" s="33" t="str">
        <f>IF(入力!R15="","",入力!R15)</f>
        <v>286</v>
      </c>
      <c r="S22" s="33" t="str">
        <f>IF(入力!W15="","",入力!W15)</f>
        <v>0844</v>
      </c>
      <c r="T22" s="33" t="str">
        <f>IF(入力!P16="","",入力!P16)</f>
        <v>成田市宝田　1304</v>
      </c>
      <c r="U22" s="33" t="str">
        <f>IF(入力!AL15="","",入力!AL15)</f>
        <v>0476</v>
      </c>
      <c r="V22" s="33" t="str">
        <f>IF(入力!AK16="","",入力!AK16)</f>
        <v>22</v>
      </c>
      <c r="W22" s="33" t="str">
        <f>IF(入力!AP16="","",入力!AP16)</f>
        <v>6213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三宅</v>
      </c>
      <c r="D24" s="75" t="str">
        <f>VLOOKUP($B$51,$A$53:$F$352,4)</f>
        <v>綜大</v>
      </c>
      <c r="E24" s="75" t="str">
        <f>VLOOKUP($B$51,$A$53:$F$352,5)</f>
        <v>ﾐﾔｹ</v>
      </c>
      <c r="F24" s="75" t="str">
        <f>VLOOKUP($B$51,$A$53:$F$352,6)</f>
        <v>ｿｳﾀﾞｲ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三宅</v>
      </c>
      <c r="D53" s="33" t="str">
        <f>IF(入力!E26="","",入力!E26)</f>
        <v>綜大</v>
      </c>
      <c r="E53" s="33" t="str">
        <f>IF(入力!C25="","",入力!C25)</f>
        <v>ﾐﾔｹ</v>
      </c>
      <c r="F53" s="33" t="str">
        <f>IF(入力!E25="","",入力!E25)</f>
        <v>ｿｳﾀﾞｲ</v>
      </c>
      <c r="G53" s="33">
        <f>IF(入力!M25="","",入力!M25)</f>
        <v>511444566</v>
      </c>
      <c r="H53" s="33" t="str">
        <f>IF(入力!I25="","",入力!I25)</f>
        <v>木下小学校</v>
      </c>
      <c r="I53" s="33">
        <f>IF(入力!G25="","",入力!G25)</f>
        <v>5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楠本</v>
      </c>
      <c r="D54" s="33" t="str">
        <f>IF(入力!E28="","",入力!E28)</f>
        <v>海斗</v>
      </c>
      <c r="E54" s="33" t="str">
        <f>IF(入力!C27="","",入力!C27)</f>
        <v>ｸｽﾓﾄ</v>
      </c>
      <c r="F54" s="33" t="str">
        <f>IF(入力!E27="","",入力!E27)</f>
        <v>ｶｲﾄ</v>
      </c>
      <c r="G54" s="33">
        <f>IF(入力!M27="","",入力!M27)</f>
        <v>514595969</v>
      </c>
      <c r="H54" s="33" t="str">
        <f>IF(入力!I27="","",入力!I27)</f>
        <v>我孫子第三小学校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小川</v>
      </c>
      <c r="D55" s="33" t="str">
        <f>IF(入力!E30="","",入力!E30)</f>
        <v>聡一</v>
      </c>
      <c r="E55" s="33" t="str">
        <f>IF(入力!C29="","",入力!C29)</f>
        <v>ｵｶﾞﾜ</v>
      </c>
      <c r="F55" s="33" t="str">
        <f>IF(入力!E29="","",入力!E29)</f>
        <v>ｿｳｲﾁ</v>
      </c>
      <c r="G55" s="33">
        <f>IF(入力!M29="","",入力!M29)</f>
        <v>512510628</v>
      </c>
      <c r="H55" s="33" t="str">
        <f>IF(入力!I29="","",入力!I29)</f>
        <v>八生小学校</v>
      </c>
      <c r="I55" s="33">
        <f>IF(入力!G29="","",入力!G29)</f>
        <v>5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竹内　</v>
      </c>
      <c r="D56" s="33" t="str">
        <f>IF(入力!E32="","",入力!E32)</f>
        <v>悠太</v>
      </c>
      <c r="E56" s="33" t="str">
        <f>IF(入力!C31="","",入力!C31)</f>
        <v>ﾀｹｳﾁ</v>
      </c>
      <c r="F56" s="33" t="str">
        <f>IF(入力!E31="","",入力!E31)</f>
        <v>ﾕｳﾀ</v>
      </c>
      <c r="G56" s="33">
        <f>IF(入力!M31="","",入力!M31)</f>
        <v>512553587</v>
      </c>
      <c r="H56" s="33" t="str">
        <f>IF(入力!I31="","",入力!I31)</f>
        <v>いには野小学校</v>
      </c>
      <c r="I56" s="33">
        <f>IF(入力!G31="","",入力!G31)</f>
        <v>5</v>
      </c>
      <c r="J56" s="33">
        <f>IF(入力!P31="","",入力!P31)</f>
        <v>164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小川</v>
      </c>
      <c r="D57" s="33" t="str">
        <f>IF(入力!E34="","",入力!E34)</f>
        <v>稜平</v>
      </c>
      <c r="E57" s="33" t="str">
        <f>IF(入力!C33="","",入力!C33)</f>
        <v>ｵｶﾞﾜ</v>
      </c>
      <c r="F57" s="33" t="str">
        <f>IF(入力!E33="","",入力!E33)</f>
        <v>ﾘｮｳﾍｲ</v>
      </c>
      <c r="G57" s="33">
        <f>IF(入力!M33="","",入力!M33)</f>
        <v>512552937</v>
      </c>
      <c r="H57" s="33" t="str">
        <f>IF(入力!I33="","",入力!I33)</f>
        <v>八生小学校</v>
      </c>
      <c r="I57" s="33">
        <f>IF(入力!G33="","",入力!G33)</f>
        <v>4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健大</v>
      </c>
      <c r="E58" s="33" t="str">
        <f>IF(入力!C35="","",入力!C35)</f>
        <v>ｽｽﾞｷ</v>
      </c>
      <c r="F58" s="33" t="str">
        <f>IF(入力!E35="","",入力!E35)</f>
        <v>ｹﾝﾀ</v>
      </c>
      <c r="G58" s="33">
        <f>IF(入力!M35="","",入力!M35)</f>
        <v>514436332</v>
      </c>
      <c r="H58" s="33" t="str">
        <f>IF(入力!I35="","",入力!I35)</f>
        <v>平成小学校</v>
      </c>
      <c r="I58" s="33">
        <f>IF(入力!G35="","",入力!G35)</f>
        <v>4</v>
      </c>
      <c r="J58" s="33">
        <f>IF(入力!P35="","",入力!P35)</f>
        <v>144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石月</v>
      </c>
      <c r="D59" s="33" t="str">
        <f>IF(入力!E38="","",入力!E38)</f>
        <v>隼人</v>
      </c>
      <c r="E59" s="33" t="str">
        <f>IF(入力!C37="","",入力!C37)</f>
        <v>ｲｼﾂﾞｷ</v>
      </c>
      <c r="F59" s="33" t="str">
        <f>IF(入力!E37="","",入力!E37)</f>
        <v>ﾊﾔﾄ</v>
      </c>
      <c r="G59" s="33">
        <f>IF(入力!M37="","",入力!M37)</f>
        <v>515519781</v>
      </c>
      <c r="H59" s="33" t="str">
        <f>IF(入力!I37="","",入力!I37)</f>
        <v>六合小学校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伊藤</v>
      </c>
      <c r="D60" s="33" t="str">
        <f>IF(入力!E40="","",入力!E40)</f>
        <v>聡太</v>
      </c>
      <c r="E60" s="33" t="str">
        <f>IF(入力!C39="","",入力!C39)</f>
        <v>ｲﾄｳ</v>
      </c>
      <c r="F60" s="33" t="str">
        <f>IF(入力!E39="","",入力!E39)</f>
        <v>ｿｳﾀ</v>
      </c>
      <c r="G60" s="33">
        <f>IF(入力!M39="","",入力!M39)</f>
        <v>516875892</v>
      </c>
      <c r="H60" s="33" t="str">
        <f>IF(入力!I39="","",入力!I39)</f>
        <v>いには野小学校</v>
      </c>
      <c r="I60" s="33">
        <f>IF(入力!G39="","",入力!G39)</f>
        <v>3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naoko</cp:lastModifiedBy>
  <cp:lastPrinted>2018-01-29T05:30:48Z</cp:lastPrinted>
  <dcterms:created xsi:type="dcterms:W3CDTF">2014-04-05T09:56:00Z</dcterms:created>
  <dcterms:modified xsi:type="dcterms:W3CDTF">2018-01-31T07:57:09Z</dcterms:modified>
</cp:coreProperties>
</file>