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IDS\2022年資料\関東大会\"/>
    </mc:Choice>
  </mc:AlternateContent>
  <xr:revisionPtr revIDLastSave="0" documentId="13_ncr:1_{8EDE6A67-943C-4B13-B6E7-EFEB6D465A21}" xr6:coauthVersionLast="47" xr6:coauthVersionMax="47" xr10:uidLastSave="{00000000-0000-0000-0000-000000000000}"/>
  <workbookProtection lockStructure="1"/>
  <bookViews>
    <workbookView xWindow="36165" yWindow="-510" windowWidth="21600" windowHeight="1129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<sst xmlns="http://schemas.openxmlformats.org/spreadsheetml/2006/main" count="285" uniqueCount="214">
  <si>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</si>
  <si>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</si>
  <si>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</si>
  <si>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</si>
  <si>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</si>
  <si>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</si>
  <si>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</si>
  <si>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</si>
  <si>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</si>
  <si>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</si>
  <si>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</si>
  <si>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</si>
  <si>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</si>
  <si>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</si>
  <si>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</si>
  <si>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</si>
  <si>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</si>
  <si>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</si>
  <si>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</si>
  <si>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</si>
  <si>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</si>
  <si>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</si>
  <si>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</si>
  <si>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</si>
  <si>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</si>
  <si>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</si>
  <si>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</si>
  <si>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</si>
  <si>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</si>
  <si>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</si>
  <si>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</si>
  <si>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</si>
  <si>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</si>
  <si>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</si>
  <si>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</si>
  <si>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</si>
  <si>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</si>
  <si>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</si>
  <si>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</si>
  <si>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</si>
  <si>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</si>
  <si>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</si>
  <si>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</si>
  <si>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</si>
  <si>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</si>
  <si>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</si>
  <si>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</si>
  <si>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</si>
  <si>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</si>
  <si>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</si>
  <si>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</si>
  <si>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</si>
  <si>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</si>
  <si>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</si>
  <si>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</si>
  <si>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</si>
  <si>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</si>
  <si>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</si>
  <si>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</si>
  <si>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</si>
  <si>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</si>
  <si>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</si>
  <si>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</si>
  <si>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</si>
  <si>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</si>
  <si>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</si>
  <si>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</si>
  <si>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</si>
  <si>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</si>
  <si>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</si>
  <si>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</si>
  <si>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</si>
  <si>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</si>
  <si>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</si>
  <si>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</si>
  <si>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</si>
  <si>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</si>
  <si>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</si>
  <si>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</si>
  <si>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</si>
  <si>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</si>
  <si>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</si>
  <si>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</si>
  <si>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</si>
  <si>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</si>
  <si>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</si>
  <si>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</si>
  <si>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</si>
  <si>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</si>
  <si>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</si>
  <si>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</si>
  <si>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</si>
  <si>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</si>
  <si>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</si>
  <si>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</si>
  <si>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</si>
  <si>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</si>
  <si>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</si>
  <si>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</si>
  <si>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</si>
  <si>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</si>
  <si>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</si>
  <si>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</si>
  <si>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</si>
  <si>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</si>
  <si>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</si>
  <si>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</si>
  <si>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</si>
  <si>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</si>
  <si>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</si>
  <si>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</si>
  <si>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</si>
  <si>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</si>
  <si>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</si>
  <si>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</si>
  <si>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</si>
  <si>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</si>
  <si>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</si>
  <si>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</si>
  <si>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</si>
  <si>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</si>
  <si>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</si>
  <si>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</si>
  <si>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</si>
  <si>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</si>
  <si>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</si>
  <si>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</si>
  <si>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</si>
  <si>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</si>
  <si>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</si>
  <si>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</si>
  <si>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</si>
  <si>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昭和ＫＩＤＳ</t>
    <phoneticPr fontId="2"/>
  </si>
  <si>
    <t>ショウワキッズ</t>
    <phoneticPr fontId="2"/>
  </si>
  <si>
    <t>千葉県袖ケ浦市</t>
    <phoneticPr fontId="2"/>
  </si>
  <si>
    <t>ＪＲ内房</t>
    <phoneticPr fontId="2"/>
  </si>
  <si>
    <t>袖ケ浦</t>
    <phoneticPr fontId="2"/>
  </si>
  <si>
    <t>森本</t>
    <phoneticPr fontId="2"/>
  </si>
  <si>
    <t>国広</t>
    <phoneticPr fontId="2"/>
  </si>
  <si>
    <t>モリモト</t>
    <phoneticPr fontId="2"/>
  </si>
  <si>
    <t>クニヒロ</t>
    <phoneticPr fontId="2"/>
  </si>
  <si>
    <t>299</t>
    <phoneticPr fontId="2"/>
  </si>
  <si>
    <t>0243</t>
    <phoneticPr fontId="2"/>
  </si>
  <si>
    <t>袖ケ浦市蔵波4071-182</t>
    <phoneticPr fontId="2"/>
  </si>
  <si>
    <t>090</t>
    <phoneticPr fontId="2"/>
  </si>
  <si>
    <t>2751</t>
    <phoneticPr fontId="2"/>
  </si>
  <si>
    <t>5973</t>
    <phoneticPr fontId="2"/>
  </si>
  <si>
    <t>田中</t>
    <phoneticPr fontId="2"/>
  </si>
  <si>
    <t>俊樹</t>
    <phoneticPr fontId="2"/>
  </si>
  <si>
    <t>トシキ</t>
    <phoneticPr fontId="2"/>
  </si>
  <si>
    <t>タナカ</t>
    <phoneticPr fontId="2"/>
  </si>
  <si>
    <t>9676</t>
    <phoneticPr fontId="2"/>
  </si>
  <si>
    <t>5947</t>
    <phoneticPr fontId="2"/>
  </si>
  <si>
    <t>瓜生</t>
    <phoneticPr fontId="2"/>
  </si>
  <si>
    <t>晴臣</t>
    <phoneticPr fontId="2"/>
  </si>
  <si>
    <t>ハルオミ</t>
    <phoneticPr fontId="2"/>
  </si>
  <si>
    <t>ウリウ</t>
    <phoneticPr fontId="2"/>
  </si>
  <si>
    <t>６年生</t>
    <phoneticPr fontId="2"/>
  </si>
  <si>
    <t>袖ケ浦市立昭和小学校</t>
    <phoneticPr fontId="2"/>
  </si>
  <si>
    <t>セキモト</t>
    <phoneticPr fontId="2"/>
  </si>
  <si>
    <t>ユウタロウ</t>
    <phoneticPr fontId="2"/>
  </si>
  <si>
    <t>関本</t>
    <phoneticPr fontId="2"/>
  </si>
  <si>
    <t>雄太郎</t>
    <phoneticPr fontId="2"/>
  </si>
  <si>
    <t>袖ケ浦市立奈良輪小学校</t>
    <phoneticPr fontId="2"/>
  </si>
  <si>
    <t>石橋</t>
    <phoneticPr fontId="2"/>
  </si>
  <si>
    <t>蒼大</t>
    <phoneticPr fontId="2"/>
  </si>
  <si>
    <t>イシバシ</t>
    <phoneticPr fontId="2"/>
  </si>
  <si>
    <t>ソオタ</t>
    <phoneticPr fontId="2"/>
  </si>
  <si>
    <t>木更津市立南清小学校</t>
    <phoneticPr fontId="2"/>
  </si>
  <si>
    <t>遠藤</t>
    <phoneticPr fontId="2"/>
  </si>
  <si>
    <t>大和</t>
    <phoneticPr fontId="2"/>
  </si>
  <si>
    <t>エンドウ</t>
    <phoneticPr fontId="2"/>
  </si>
  <si>
    <t>ヤマト</t>
    <phoneticPr fontId="2"/>
  </si>
  <si>
    <t>袖ケ浦市立根形小学校</t>
    <phoneticPr fontId="2"/>
  </si>
  <si>
    <t>石井</t>
    <phoneticPr fontId="2"/>
  </si>
  <si>
    <t>壮汰</t>
    <phoneticPr fontId="2"/>
  </si>
  <si>
    <t>イシイ</t>
    <phoneticPr fontId="2"/>
  </si>
  <si>
    <t>ソウタ</t>
    <phoneticPr fontId="2"/>
  </si>
  <si>
    <t>小林</t>
    <phoneticPr fontId="2"/>
  </si>
  <si>
    <t>篤人</t>
    <phoneticPr fontId="2"/>
  </si>
  <si>
    <t>コバヤシ</t>
    <phoneticPr fontId="2"/>
  </si>
  <si>
    <t>アツト</t>
    <phoneticPr fontId="2"/>
  </si>
  <si>
    <t>５年生</t>
    <rPh sb="1" eb="3">
      <t>ネンセイ</t>
    </rPh>
    <phoneticPr fontId="2"/>
  </si>
  <si>
    <t>早川</t>
    <phoneticPr fontId="2"/>
  </si>
  <si>
    <t>聖颯</t>
    <phoneticPr fontId="2"/>
  </si>
  <si>
    <t>ハヤカワ</t>
    <phoneticPr fontId="2"/>
  </si>
  <si>
    <t>イブキ</t>
    <phoneticPr fontId="2"/>
  </si>
  <si>
    <t>４年生</t>
    <phoneticPr fontId="2"/>
  </si>
  <si>
    <t>西山</t>
    <phoneticPr fontId="2"/>
  </si>
  <si>
    <t>龍之介</t>
    <phoneticPr fontId="2"/>
  </si>
  <si>
    <t>ニシヤマ</t>
    <phoneticPr fontId="2"/>
  </si>
  <si>
    <t>リュウノスケ</t>
    <phoneticPr fontId="2"/>
  </si>
  <si>
    <t>木更津市立八幡台小学校</t>
    <phoneticPr fontId="2"/>
  </si>
  <si>
    <t>笠原</t>
    <phoneticPr fontId="2"/>
  </si>
  <si>
    <t>律都</t>
    <phoneticPr fontId="2"/>
  </si>
  <si>
    <t>玲都</t>
    <phoneticPr fontId="2"/>
  </si>
  <si>
    <t>カサハラ</t>
    <phoneticPr fontId="2"/>
  </si>
  <si>
    <t>リツ</t>
    <phoneticPr fontId="2"/>
  </si>
  <si>
    <t>レツ</t>
    <phoneticPr fontId="2"/>
  </si>
  <si>
    <t>３年生</t>
    <phoneticPr fontId="2"/>
  </si>
  <si>
    <t>森下</t>
    <phoneticPr fontId="2"/>
  </si>
  <si>
    <t>葵之介</t>
    <phoneticPr fontId="2"/>
  </si>
  <si>
    <t>モリシタ</t>
    <phoneticPr fontId="2"/>
  </si>
  <si>
    <t>アオノスケ</t>
    <phoneticPr fontId="2"/>
  </si>
  <si>
    <t>袖ヶ浦市や周辺のバレーボール大好き少年が集まって活動しています。
大会が開催されること、参加できることに感謝し、みんなで力を合わせ、目標に向かって最後まで精一杯頑張ります！
笑顔で、仲間を信じて、諦めない！！</t>
    <phoneticPr fontId="2"/>
  </si>
  <si>
    <t>西山</t>
    <phoneticPr fontId="2"/>
  </si>
  <si>
    <r>
      <t xml:space="preserve"> </t>
    </r>
    <r>
      <rPr>
        <sz val="11"/>
        <color rgb="FF000000"/>
        <rFont val="游ゴシック"/>
        <family val="2"/>
        <charset val="128"/>
      </rPr>
      <t>信之</t>
    </r>
    <phoneticPr fontId="2"/>
  </si>
  <si>
    <t>ノブユキ</t>
    <phoneticPr fontId="2"/>
  </si>
  <si>
    <t>木更津市羽鳥野４－１－８４</t>
    <phoneticPr fontId="2"/>
  </si>
  <si>
    <t>292</t>
    <phoneticPr fontId="2"/>
  </si>
  <si>
    <t>0819</t>
    <phoneticPr fontId="2"/>
  </si>
  <si>
    <t>090</t>
    <phoneticPr fontId="2"/>
  </si>
  <si>
    <t>4005</t>
    <phoneticPr fontId="2"/>
  </si>
  <si>
    <t>4994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</si>
</sst>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8"/>
      <color rgb="FF000000"/>
      <name val="游ゴシック"/>
      <family val="1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Yu Gothic"/>
      <family val="2"/>
      <charset val="128"/>
    </font>
    <font>
      <sz val="8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5" zoomScaleNormal="100" workbookViewId="0">
      <selection activeCell="AT11" sqref="AT11:AT1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3" t="s">
        <v>121</v>
      </c>
      <c r="B2" s="194"/>
      <c r="C2" s="195" t="s">
        <v>133</v>
      </c>
      <c r="D2" s="196"/>
      <c r="E2" s="196"/>
      <c r="F2" s="196"/>
      <c r="G2" s="196"/>
      <c r="H2" s="196"/>
      <c r="I2" s="197"/>
      <c r="J2" s="62" t="s">
        <v>119</v>
      </c>
      <c r="K2" s="63"/>
      <c r="L2" s="63"/>
      <c r="M2" s="63"/>
      <c r="N2" s="63"/>
      <c r="O2" s="64"/>
      <c r="P2" s="62" t="s">
        <v>97</v>
      </c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92" t="s">
        <v>101</v>
      </c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8" t="s">
        <v>122</v>
      </c>
      <c r="B3" s="199"/>
      <c r="C3" s="200" t="s">
        <v>132</v>
      </c>
      <c r="D3" s="201"/>
      <c r="E3" s="201"/>
      <c r="F3" s="201"/>
      <c r="G3" s="201"/>
      <c r="H3" s="201"/>
      <c r="I3" s="202"/>
      <c r="J3" s="59" t="s">
        <v>90</v>
      </c>
      <c r="K3" s="60"/>
      <c r="L3" s="60"/>
      <c r="M3" s="60"/>
      <c r="N3" s="60"/>
      <c r="O3" s="61"/>
      <c r="P3" s="190" t="s">
        <v>134</v>
      </c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62" t="s">
        <v>112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432543023</v>
      </c>
      <c r="D4" s="70"/>
      <c r="E4" s="70"/>
      <c r="F4" s="70"/>
      <c r="G4" s="70"/>
      <c r="H4" s="70"/>
      <c r="I4" s="71"/>
      <c r="J4" s="88" t="s">
        <v>117</v>
      </c>
      <c r="K4" s="89"/>
      <c r="L4" s="89"/>
      <c r="M4" s="89"/>
      <c r="N4" s="89"/>
      <c r="O4" s="90"/>
      <c r="P4" s="177" t="s">
        <v>94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4">
        <v>16002</v>
      </c>
      <c r="K5" s="124"/>
      <c r="L5" s="124"/>
      <c r="M5" s="124"/>
      <c r="N5" s="124"/>
      <c r="O5" s="124"/>
      <c r="P5" s="179" t="s">
        <v>135</v>
      </c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79" t="s">
        <v>136</v>
      </c>
      <c r="AF5" s="180"/>
      <c r="AG5" s="180"/>
      <c r="AH5" s="180"/>
      <c r="AI5" s="180"/>
      <c r="AJ5" s="180"/>
      <c r="AK5" s="181"/>
      <c r="AL5" s="181"/>
      <c r="AM5" s="181"/>
      <c r="AN5" s="181"/>
      <c r="AO5" s="181"/>
      <c r="AP5" s="181"/>
      <c r="AQ5" s="181"/>
      <c r="AR5" s="181"/>
      <c r="AS5" s="182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9" t="s">
        <v>107</v>
      </c>
      <c r="D6" s="210"/>
      <c r="E6" s="184" t="s">
        <v>108</v>
      </c>
      <c r="F6" s="185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8" t="s">
        <v>95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96</v>
      </c>
      <c r="AL6" s="188"/>
      <c r="AM6" s="188"/>
      <c r="AN6" s="188"/>
      <c r="AO6" s="188"/>
      <c r="AP6" s="188"/>
      <c r="AQ6" s="188"/>
      <c r="AR6" s="188"/>
      <c r="AS6" s="188"/>
      <c r="AT6" s="34" t="s">
        <v>124</v>
      </c>
    </row>
    <row r="7" spans="1:51" ht="13.5" customHeight="1">
      <c r="A7" s="75"/>
      <c r="B7" s="76"/>
      <c r="C7" s="125" t="s">
        <v>139</v>
      </c>
      <c r="D7" s="112"/>
      <c r="E7" s="86" t="s">
        <v>140</v>
      </c>
      <c r="F7" s="87"/>
      <c r="G7" s="68">
        <v>506485886</v>
      </c>
      <c r="H7" s="68"/>
      <c r="I7" s="68"/>
      <c r="J7" s="68">
        <v>21058</v>
      </c>
      <c r="K7" s="68"/>
      <c r="L7" s="68"/>
      <c r="M7" s="68">
        <v>334450</v>
      </c>
      <c r="N7" s="68"/>
      <c r="O7" s="68"/>
      <c r="P7" s="65" t="s">
        <v>7</v>
      </c>
      <c r="Q7" s="66"/>
      <c r="R7" s="84" t="s">
        <v>141</v>
      </c>
      <c r="S7" s="84"/>
      <c r="T7" s="84"/>
      <c r="U7" s="84"/>
      <c r="V7" s="27" t="s">
        <v>8</v>
      </c>
      <c r="W7" s="83" t="s">
        <v>142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26" t="s">
        <v>144</v>
      </c>
      <c r="AM7" s="126"/>
      <c r="AN7" s="126"/>
      <c r="AO7" s="126"/>
      <c r="AP7" s="126"/>
      <c r="AQ7" s="126"/>
      <c r="AR7" s="126"/>
      <c r="AS7" s="36" t="s">
        <v>10</v>
      </c>
      <c r="AT7" s="236">
        <v>67</v>
      </c>
    </row>
    <row r="8" spans="1:51" ht="18" customHeight="1">
      <c r="A8" s="75"/>
      <c r="B8" s="76"/>
      <c r="C8" s="133" t="s">
        <v>137</v>
      </c>
      <c r="D8" s="116"/>
      <c r="E8" s="132" t="s">
        <v>138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7" t="s">
        <v>143</v>
      </c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9" t="s">
        <v>145</v>
      </c>
      <c r="AL8" s="130"/>
      <c r="AM8" s="130"/>
      <c r="AN8" s="130"/>
      <c r="AO8" s="37" t="s">
        <v>11</v>
      </c>
      <c r="AP8" s="130" t="s">
        <v>146</v>
      </c>
      <c r="AQ8" s="130"/>
      <c r="AR8" s="130"/>
      <c r="AS8" s="131"/>
      <c r="AT8" s="236"/>
    </row>
    <row r="9" spans="1:51" ht="14.45" customHeight="1">
      <c r="A9" s="75" t="s">
        <v>82</v>
      </c>
      <c r="B9" s="76"/>
      <c r="C9" s="111" t="s">
        <v>190</v>
      </c>
      <c r="D9" s="112"/>
      <c r="E9" s="113" t="s">
        <v>207</v>
      </c>
      <c r="F9" s="87"/>
      <c r="G9" s="68">
        <v>522559116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256" t="s">
        <v>209</v>
      </c>
      <c r="S9" s="84"/>
      <c r="T9" s="84"/>
      <c r="U9" s="84"/>
      <c r="V9" s="27" t="s">
        <v>8</v>
      </c>
      <c r="W9" s="257" t="s">
        <v>210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258" t="s">
        <v>211</v>
      </c>
      <c r="AM9" s="126"/>
      <c r="AN9" s="126"/>
      <c r="AO9" s="126"/>
      <c r="AP9" s="126"/>
      <c r="AQ9" s="126"/>
      <c r="AR9" s="126"/>
      <c r="AS9" s="36" t="s">
        <v>126</v>
      </c>
      <c r="AT9" s="237">
        <v>37</v>
      </c>
    </row>
    <row r="10" spans="1:51" ht="18" customHeight="1">
      <c r="A10" s="75"/>
      <c r="B10" s="76"/>
      <c r="C10" s="133" t="s">
        <v>205</v>
      </c>
      <c r="D10" s="116"/>
      <c r="E10" s="116" t="s">
        <v>206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7" t="s">
        <v>208</v>
      </c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86"/>
      <c r="AK10" s="259" t="s">
        <v>212</v>
      </c>
      <c r="AL10" s="130"/>
      <c r="AM10" s="130"/>
      <c r="AN10" s="130"/>
      <c r="AO10" s="37" t="s">
        <v>127</v>
      </c>
      <c r="AP10" s="260" t="s">
        <v>213</v>
      </c>
      <c r="AQ10" s="130"/>
      <c r="AR10" s="130"/>
      <c r="AS10" s="131"/>
      <c r="AT10" s="237"/>
    </row>
    <row r="11" spans="1:51" ht="14.45" customHeight="1">
      <c r="A11" s="75" t="s">
        <v>83</v>
      </c>
      <c r="B11" s="76"/>
      <c r="C11" s="158"/>
      <c r="D11" s="112"/>
      <c r="E11" s="112"/>
      <c r="F11" s="87"/>
      <c r="G11" s="68"/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4"/>
      <c r="S11" s="84"/>
      <c r="T11" s="84"/>
      <c r="U11" s="84"/>
      <c r="V11" s="27" t="s">
        <v>8</v>
      </c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26"/>
      <c r="AM11" s="126"/>
      <c r="AN11" s="126"/>
      <c r="AO11" s="126"/>
      <c r="AP11" s="126"/>
      <c r="AQ11" s="126"/>
      <c r="AR11" s="126"/>
      <c r="AS11" s="36" t="s">
        <v>126</v>
      </c>
      <c r="AT11" s="237"/>
    </row>
    <row r="12" spans="1:51" ht="18" customHeight="1">
      <c r="A12" s="75"/>
      <c r="B12" s="76"/>
      <c r="C12" s="189"/>
      <c r="D12" s="116"/>
      <c r="E12" s="116"/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27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86"/>
      <c r="AK12" s="129"/>
      <c r="AL12" s="130"/>
      <c r="AM12" s="130"/>
      <c r="AN12" s="130"/>
      <c r="AO12" s="37" t="s">
        <v>127</v>
      </c>
      <c r="AP12" s="130"/>
      <c r="AQ12" s="130"/>
      <c r="AR12" s="130"/>
      <c r="AS12" s="131"/>
      <c r="AT12" s="237"/>
    </row>
    <row r="13" spans="1:51" ht="15" customHeight="1">
      <c r="A13" s="75" t="s">
        <v>84</v>
      </c>
      <c r="B13" s="76"/>
      <c r="C13" s="125" t="s">
        <v>139</v>
      </c>
      <c r="D13" s="112"/>
      <c r="E13" s="86" t="s">
        <v>140</v>
      </c>
      <c r="F13" s="87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1"/>
      <c r="S13" s="171"/>
      <c r="T13" s="171"/>
      <c r="U13" s="171"/>
      <c r="V13" s="26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38"/>
      <c r="AL13" s="164"/>
      <c r="AM13" s="164"/>
      <c r="AN13" s="164"/>
      <c r="AO13" s="164"/>
      <c r="AP13" s="164"/>
      <c r="AQ13" s="164"/>
      <c r="AR13" s="164"/>
      <c r="AS13" s="39"/>
      <c r="AT13" s="238"/>
    </row>
    <row r="14" spans="1:51" ht="18" customHeight="1">
      <c r="A14" s="75"/>
      <c r="B14" s="76"/>
      <c r="C14" s="133" t="s">
        <v>137</v>
      </c>
      <c r="D14" s="116"/>
      <c r="E14" s="132" t="s">
        <v>138</v>
      </c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0"/>
      <c r="AP14" s="169"/>
      <c r="AQ14" s="169"/>
      <c r="AR14" s="169"/>
      <c r="AS14" s="170"/>
      <c r="AT14" s="238"/>
    </row>
    <row r="15" spans="1:51" ht="15" customHeight="1">
      <c r="A15" s="123" t="s">
        <v>98</v>
      </c>
      <c r="B15" s="76"/>
      <c r="C15" s="125" t="s">
        <v>150</v>
      </c>
      <c r="D15" s="112"/>
      <c r="E15" s="86" t="s">
        <v>149</v>
      </c>
      <c r="F15" s="87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134" t="s">
        <v>141</v>
      </c>
      <c r="S15" s="84"/>
      <c r="T15" s="84"/>
      <c r="U15" s="84"/>
      <c r="V15" s="27" t="s">
        <v>8</v>
      </c>
      <c r="W15" s="205" t="s">
        <v>142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242" t="s">
        <v>144</v>
      </c>
      <c r="AM15" s="126"/>
      <c r="AN15" s="126"/>
      <c r="AO15" s="126"/>
      <c r="AP15" s="126"/>
      <c r="AQ15" s="126"/>
      <c r="AR15" s="126"/>
      <c r="AS15" s="36" t="s">
        <v>126</v>
      </c>
      <c r="AT15" s="237">
        <v>56</v>
      </c>
    </row>
    <row r="16" spans="1:51" ht="18" customHeight="1">
      <c r="A16" s="75"/>
      <c r="B16" s="76"/>
      <c r="C16" s="133" t="s">
        <v>147</v>
      </c>
      <c r="D16" s="116"/>
      <c r="E16" s="132" t="s">
        <v>148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7" t="s">
        <v>143</v>
      </c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86"/>
      <c r="AK16" s="243" t="s">
        <v>151</v>
      </c>
      <c r="AL16" s="130"/>
      <c r="AM16" s="130"/>
      <c r="AN16" s="130"/>
      <c r="AO16" s="37" t="s">
        <v>127</v>
      </c>
      <c r="AP16" s="244" t="s">
        <v>152</v>
      </c>
      <c r="AQ16" s="130"/>
      <c r="AR16" s="130"/>
      <c r="AS16" s="131"/>
      <c r="AT16" s="237"/>
    </row>
    <row r="17" spans="1:46">
      <c r="A17" s="75" t="s">
        <v>0</v>
      </c>
      <c r="B17" s="76"/>
      <c r="C17" s="138" t="str">
        <f>IF(P16="","",P16)</f>
        <v>袖ケ浦市蔵波4071-182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8" t="str">
        <f>IF(AL15="","",AL15&amp;"-"&amp;AK16&amp;"-"&amp;AP16)</f>
        <v>090-9676-5947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>
        <v>90</v>
      </c>
      <c r="D21" s="54"/>
      <c r="E21" s="54">
        <v>9676</v>
      </c>
      <c r="F21" s="54"/>
      <c r="G21" s="54">
        <v>5947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1" t="s">
        <v>130</v>
      </c>
      <c r="B23" s="120" t="s">
        <v>86</v>
      </c>
      <c r="C23" s="139" t="s">
        <v>105</v>
      </c>
      <c r="D23" s="140"/>
      <c r="E23" s="141" t="s">
        <v>106</v>
      </c>
      <c r="F23" s="142"/>
      <c r="G23" s="120" t="s">
        <v>87</v>
      </c>
      <c r="H23" s="120"/>
      <c r="I23" s="120" t="s">
        <v>88</v>
      </c>
      <c r="J23" s="120"/>
      <c r="K23" s="120"/>
      <c r="L23" s="120"/>
      <c r="M23" s="120" t="s">
        <v>89</v>
      </c>
      <c r="N23" s="120"/>
      <c r="O23" s="120"/>
      <c r="P23" s="206" t="s">
        <v>99</v>
      </c>
      <c r="Q23" s="120"/>
      <c r="R23" s="120"/>
      <c r="S23" s="120"/>
      <c r="T23" s="207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76"/>
      <c r="C24" s="149" t="s">
        <v>103</v>
      </c>
      <c r="D24" s="150"/>
      <c r="E24" s="151" t="s">
        <v>104</v>
      </c>
      <c r="F24" s="152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8"/>
      <c r="U24" s="1"/>
      <c r="V24" s="1"/>
      <c r="W24" s="1"/>
      <c r="X24" s="1"/>
      <c r="Y24" s="135" t="s">
        <v>100</v>
      </c>
      <c r="Z24" s="136"/>
      <c r="AA24" s="136"/>
      <c r="AB24" s="136"/>
      <c r="AC24" s="136"/>
      <c r="AD24" s="136"/>
      <c r="AE24" s="136"/>
      <c r="AF24" s="136"/>
      <c r="AG24" s="13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7">
        <v>1</v>
      </c>
      <c r="B25" s="109">
        <v>1</v>
      </c>
      <c r="C25" s="125" t="s">
        <v>156</v>
      </c>
      <c r="D25" s="112"/>
      <c r="E25" s="86" t="s">
        <v>155</v>
      </c>
      <c r="F25" s="87"/>
      <c r="G25" s="106" t="s">
        <v>157</v>
      </c>
      <c r="H25" s="93"/>
      <c r="I25" s="106" t="s">
        <v>158</v>
      </c>
      <c r="J25" s="92"/>
      <c r="K25" s="92"/>
      <c r="L25" s="93"/>
      <c r="M25" s="97">
        <v>518919825</v>
      </c>
      <c r="N25" s="92"/>
      <c r="O25" s="93"/>
      <c r="P25" s="97">
        <v>147</v>
      </c>
      <c r="Q25" s="92"/>
      <c r="R25" s="92"/>
      <c r="S25" s="92"/>
      <c r="T25" s="98"/>
      <c r="U25" s="1"/>
      <c r="V25" s="1"/>
      <c r="W25" s="1"/>
      <c r="X25" s="1"/>
      <c r="Y25" s="100">
        <v>11</v>
      </c>
      <c r="Z25" s="101"/>
      <c r="AA25" s="101"/>
      <c r="AB25" s="101"/>
      <c r="AC25" s="101"/>
      <c r="AD25" s="101"/>
      <c r="AE25" s="101"/>
      <c r="AF25" s="101"/>
      <c r="AG25" s="10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33" t="s">
        <v>153</v>
      </c>
      <c r="D26" s="116"/>
      <c r="E26" s="132" t="s">
        <v>154</v>
      </c>
      <c r="F26" s="118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9"/>
      <c r="U26" s="1"/>
      <c r="V26" s="1"/>
      <c r="W26" s="1"/>
      <c r="X26" s="1"/>
      <c r="Y26" s="103"/>
      <c r="Z26" s="104"/>
      <c r="AA26" s="104"/>
      <c r="AB26" s="104"/>
      <c r="AC26" s="104"/>
      <c r="AD26" s="104"/>
      <c r="AE26" s="104"/>
      <c r="AF26" s="104"/>
      <c r="AG26" s="10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7">
        <v>2</v>
      </c>
      <c r="B27" s="109">
        <v>2</v>
      </c>
      <c r="C27" s="125" t="s">
        <v>159</v>
      </c>
      <c r="D27" s="112"/>
      <c r="E27" s="86" t="s">
        <v>160</v>
      </c>
      <c r="F27" s="87"/>
      <c r="G27" s="106" t="s">
        <v>157</v>
      </c>
      <c r="H27" s="93"/>
      <c r="I27" s="106" t="s">
        <v>163</v>
      </c>
      <c r="J27" s="92"/>
      <c r="K27" s="92"/>
      <c r="L27" s="93"/>
      <c r="M27" s="97">
        <v>516021832</v>
      </c>
      <c r="N27" s="92"/>
      <c r="O27" s="93"/>
      <c r="P27" s="97">
        <v>154</v>
      </c>
      <c r="Q27" s="92"/>
      <c r="R27" s="92"/>
      <c r="S27" s="92"/>
      <c r="T27" s="9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33" t="s">
        <v>161</v>
      </c>
      <c r="D28" s="116"/>
      <c r="E28" s="132" t="s">
        <v>162</v>
      </c>
      <c r="F28" s="118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7">
        <v>3</v>
      </c>
      <c r="B29" s="109">
        <v>3</v>
      </c>
      <c r="C29" s="125" t="s">
        <v>166</v>
      </c>
      <c r="D29" s="112"/>
      <c r="E29" s="86" t="s">
        <v>167</v>
      </c>
      <c r="F29" s="87"/>
      <c r="G29" s="106" t="s">
        <v>157</v>
      </c>
      <c r="H29" s="93"/>
      <c r="I29" s="106" t="s">
        <v>168</v>
      </c>
      <c r="J29" s="92"/>
      <c r="K29" s="92"/>
      <c r="L29" s="93"/>
      <c r="M29" s="97">
        <v>518975319</v>
      </c>
      <c r="N29" s="92"/>
      <c r="O29" s="93"/>
      <c r="P29" s="97">
        <v>158</v>
      </c>
      <c r="Q29" s="92"/>
      <c r="R29" s="92"/>
      <c r="S29" s="92"/>
      <c r="T29" s="9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33" t="s">
        <v>164</v>
      </c>
      <c r="D30" s="116"/>
      <c r="E30" s="132" t="s">
        <v>165</v>
      </c>
      <c r="F30" s="118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7">
        <v>4</v>
      </c>
      <c r="B31" s="109">
        <v>4</v>
      </c>
      <c r="C31" s="125" t="s">
        <v>171</v>
      </c>
      <c r="D31" s="112"/>
      <c r="E31" s="86" t="s">
        <v>172</v>
      </c>
      <c r="F31" s="87"/>
      <c r="G31" s="106" t="s">
        <v>157</v>
      </c>
      <c r="H31" s="93"/>
      <c r="I31" s="106" t="s">
        <v>173</v>
      </c>
      <c r="J31" s="92"/>
      <c r="K31" s="92"/>
      <c r="L31" s="93"/>
      <c r="M31" s="97">
        <v>519626913</v>
      </c>
      <c r="N31" s="92"/>
      <c r="O31" s="93"/>
      <c r="P31" s="97">
        <v>161</v>
      </c>
      <c r="Q31" s="92"/>
      <c r="R31" s="92"/>
      <c r="S31" s="92"/>
      <c r="T31" s="9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33" t="s">
        <v>169</v>
      </c>
      <c r="D32" s="116"/>
      <c r="E32" s="132" t="s">
        <v>170</v>
      </c>
      <c r="F32" s="118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9"/>
      <c r="U32" s="1"/>
      <c r="V32" s="1"/>
      <c r="W32" s="1"/>
      <c r="X32" s="1"/>
      <c r="Y32" s="135" t="s">
        <v>129</v>
      </c>
      <c r="Z32" s="136"/>
      <c r="AA32" s="136"/>
      <c r="AB32" s="136"/>
      <c r="AC32" s="136"/>
      <c r="AD32" s="136"/>
      <c r="AE32" s="136"/>
      <c r="AF32" s="136"/>
      <c r="AG32" s="13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7">
        <v>5</v>
      </c>
      <c r="B33" s="109">
        <v>11</v>
      </c>
      <c r="C33" s="125" t="s">
        <v>176</v>
      </c>
      <c r="D33" s="112"/>
      <c r="E33" s="86" t="s">
        <v>177</v>
      </c>
      <c r="F33" s="87"/>
      <c r="G33" s="106" t="s">
        <v>157</v>
      </c>
      <c r="H33" s="93"/>
      <c r="I33" s="106" t="s">
        <v>163</v>
      </c>
      <c r="J33" s="92"/>
      <c r="K33" s="92"/>
      <c r="L33" s="93"/>
      <c r="M33" s="97">
        <v>520689365</v>
      </c>
      <c r="N33" s="92"/>
      <c r="O33" s="93"/>
      <c r="P33" s="97">
        <v>154</v>
      </c>
      <c r="Q33" s="92"/>
      <c r="R33" s="92"/>
      <c r="S33" s="92"/>
      <c r="T33" s="98"/>
      <c r="U33" s="1"/>
      <c r="V33" s="1"/>
      <c r="W33" s="1"/>
      <c r="X33" s="1"/>
      <c r="Y33" s="203">
        <v>1</v>
      </c>
      <c r="Z33" s="92"/>
      <c r="AA33" s="92"/>
      <c r="AB33" s="92"/>
      <c r="AC33" s="92"/>
      <c r="AD33" s="92"/>
      <c r="AE33" s="92"/>
      <c r="AF33" s="92"/>
      <c r="AG33" s="9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33" t="s">
        <v>174</v>
      </c>
      <c r="D34" s="116"/>
      <c r="E34" s="132" t="s">
        <v>175</v>
      </c>
      <c r="F34" s="118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9"/>
      <c r="U34" s="1"/>
      <c r="V34" s="1"/>
      <c r="W34" s="1"/>
      <c r="X34" s="1"/>
      <c r="Y34" s="204"/>
      <c r="Z34" s="155"/>
      <c r="AA34" s="155"/>
      <c r="AB34" s="155"/>
      <c r="AC34" s="155"/>
      <c r="AD34" s="155"/>
      <c r="AE34" s="155"/>
      <c r="AF34" s="155"/>
      <c r="AG34" s="18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7">
        <v>6</v>
      </c>
      <c r="B35" s="109">
        <v>5</v>
      </c>
      <c r="C35" s="111" t="s">
        <v>180</v>
      </c>
      <c r="D35" s="112"/>
      <c r="E35" s="113" t="s">
        <v>181</v>
      </c>
      <c r="F35" s="87"/>
      <c r="G35" s="91" t="s">
        <v>182</v>
      </c>
      <c r="H35" s="93"/>
      <c r="I35" s="119" t="s">
        <v>168</v>
      </c>
      <c r="J35" s="92"/>
      <c r="K35" s="92"/>
      <c r="L35" s="93"/>
      <c r="M35" s="97">
        <v>522649169</v>
      </c>
      <c r="N35" s="92"/>
      <c r="O35" s="93"/>
      <c r="P35" s="97">
        <v>143</v>
      </c>
      <c r="Q35" s="92"/>
      <c r="R35" s="92"/>
      <c r="S35" s="92"/>
      <c r="T35" s="9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33" t="s">
        <v>178</v>
      </c>
      <c r="D36" s="116"/>
      <c r="E36" s="132" t="s">
        <v>179</v>
      </c>
      <c r="F36" s="118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7">
        <v>7</v>
      </c>
      <c r="B37" s="109">
        <v>6</v>
      </c>
      <c r="C37" s="111" t="s">
        <v>185</v>
      </c>
      <c r="D37" s="112"/>
      <c r="E37" s="113" t="s">
        <v>186</v>
      </c>
      <c r="F37" s="87"/>
      <c r="G37" s="91" t="s">
        <v>187</v>
      </c>
      <c r="H37" s="93"/>
      <c r="I37" s="91" t="s">
        <v>163</v>
      </c>
      <c r="J37" s="92"/>
      <c r="K37" s="92"/>
      <c r="L37" s="93"/>
      <c r="M37" s="97">
        <v>522649176</v>
      </c>
      <c r="N37" s="92"/>
      <c r="O37" s="93"/>
      <c r="P37" s="97">
        <v>143</v>
      </c>
      <c r="Q37" s="92"/>
      <c r="R37" s="92"/>
      <c r="S37" s="92"/>
      <c r="T37" s="9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5" t="s">
        <v>183</v>
      </c>
      <c r="D38" s="116"/>
      <c r="E38" s="117" t="s">
        <v>184</v>
      </c>
      <c r="F38" s="118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7">
        <v>8</v>
      </c>
      <c r="B39" s="109">
        <v>7</v>
      </c>
      <c r="C39" s="111" t="s">
        <v>190</v>
      </c>
      <c r="D39" s="112"/>
      <c r="E39" s="113" t="s">
        <v>191</v>
      </c>
      <c r="F39" s="87"/>
      <c r="G39" s="91" t="s">
        <v>187</v>
      </c>
      <c r="H39" s="93"/>
      <c r="I39" s="91" t="s">
        <v>192</v>
      </c>
      <c r="J39" s="92"/>
      <c r="K39" s="92"/>
      <c r="L39" s="93"/>
      <c r="M39" s="97">
        <v>521962016</v>
      </c>
      <c r="N39" s="92"/>
      <c r="O39" s="93"/>
      <c r="P39" s="97">
        <v>135</v>
      </c>
      <c r="Q39" s="92"/>
      <c r="R39" s="92"/>
      <c r="S39" s="92"/>
      <c r="T39" s="9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5" t="s">
        <v>188</v>
      </c>
      <c r="D40" s="116"/>
      <c r="E40" s="117" t="s">
        <v>189</v>
      </c>
      <c r="F40" s="118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7">
        <v>9</v>
      </c>
      <c r="B41" s="109">
        <v>8</v>
      </c>
      <c r="C41" s="111" t="s">
        <v>196</v>
      </c>
      <c r="D41" s="112"/>
      <c r="E41" s="113" t="s">
        <v>197</v>
      </c>
      <c r="F41" s="87"/>
      <c r="G41" s="91" t="s">
        <v>199</v>
      </c>
      <c r="H41" s="93"/>
      <c r="I41" s="91" t="s">
        <v>158</v>
      </c>
      <c r="J41" s="92"/>
      <c r="K41" s="92"/>
      <c r="L41" s="93"/>
      <c r="M41" s="97">
        <v>520127515</v>
      </c>
      <c r="N41" s="92"/>
      <c r="O41" s="93"/>
      <c r="P41" s="97">
        <v>138</v>
      </c>
      <c r="Q41" s="92"/>
      <c r="R41" s="92"/>
      <c r="S41" s="92"/>
      <c r="T41" s="9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5" t="s">
        <v>193</v>
      </c>
      <c r="D42" s="116"/>
      <c r="E42" s="117" t="s">
        <v>194</v>
      </c>
      <c r="F42" s="118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7">
        <v>10</v>
      </c>
      <c r="B43" s="109">
        <v>9</v>
      </c>
      <c r="C43" s="111" t="s">
        <v>196</v>
      </c>
      <c r="D43" s="112"/>
      <c r="E43" s="113" t="s">
        <v>198</v>
      </c>
      <c r="F43" s="87"/>
      <c r="G43" s="91" t="s">
        <v>199</v>
      </c>
      <c r="H43" s="93"/>
      <c r="I43" s="91" t="s">
        <v>158</v>
      </c>
      <c r="J43" s="92"/>
      <c r="K43" s="92"/>
      <c r="L43" s="93"/>
      <c r="M43" s="97">
        <v>520127522</v>
      </c>
      <c r="N43" s="92"/>
      <c r="O43" s="93"/>
      <c r="P43" s="97">
        <v>135</v>
      </c>
      <c r="Q43" s="92"/>
      <c r="R43" s="92"/>
      <c r="S43" s="92"/>
      <c r="T43" s="9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5" t="s">
        <v>193</v>
      </c>
      <c r="D44" s="116"/>
      <c r="E44" s="117" t="s">
        <v>195</v>
      </c>
      <c r="F44" s="118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7">
        <v>11</v>
      </c>
      <c r="B45" s="109">
        <v>10</v>
      </c>
      <c r="C45" s="111" t="s">
        <v>202</v>
      </c>
      <c r="D45" s="112"/>
      <c r="E45" s="113" t="s">
        <v>203</v>
      </c>
      <c r="F45" s="87"/>
      <c r="G45" s="91" t="s">
        <v>199</v>
      </c>
      <c r="H45" s="93"/>
      <c r="I45" s="91" t="s">
        <v>168</v>
      </c>
      <c r="J45" s="92"/>
      <c r="K45" s="92"/>
      <c r="L45" s="93"/>
      <c r="M45" s="97">
        <v>520458640</v>
      </c>
      <c r="N45" s="92"/>
      <c r="O45" s="93"/>
      <c r="P45" s="97">
        <v>128</v>
      </c>
      <c r="Q45" s="92"/>
      <c r="R45" s="92"/>
      <c r="S45" s="92"/>
      <c r="T45" s="9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5" t="s">
        <v>200</v>
      </c>
      <c r="D46" s="116"/>
      <c r="E46" s="117" t="s">
        <v>201</v>
      </c>
      <c r="F46" s="118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7">
        <v>12</v>
      </c>
      <c r="B47" s="109"/>
      <c r="C47" s="158"/>
      <c r="D47" s="112"/>
      <c r="E47" s="112"/>
      <c r="F47" s="87"/>
      <c r="G47" s="97"/>
      <c r="H47" s="93"/>
      <c r="I47" s="97"/>
      <c r="J47" s="92"/>
      <c r="K47" s="92"/>
      <c r="L47" s="93"/>
      <c r="M47" s="97"/>
      <c r="N47" s="92"/>
      <c r="O47" s="93"/>
      <c r="P47" s="97"/>
      <c r="Q47" s="92"/>
      <c r="R47" s="92"/>
      <c r="S47" s="92"/>
      <c r="T47" s="9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9"/>
      <c r="D48" s="160"/>
      <c r="E48" s="160"/>
      <c r="F48" s="161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9">
        <v>13</v>
      </c>
      <c r="B49" s="220"/>
      <c r="C49" s="222"/>
      <c r="D49" s="223"/>
      <c r="E49" s="223"/>
      <c r="F49" s="224"/>
      <c r="G49" s="211"/>
      <c r="H49" s="213"/>
      <c r="I49" s="211"/>
      <c r="J49" s="212"/>
      <c r="K49" s="212"/>
      <c r="L49" s="213"/>
      <c r="M49" s="211"/>
      <c r="N49" s="212"/>
      <c r="O49" s="213"/>
      <c r="P49" s="211"/>
      <c r="Q49" s="212"/>
      <c r="R49" s="212"/>
      <c r="S49" s="212"/>
      <c r="T49" s="21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21"/>
      <c r="C50" s="225"/>
      <c r="D50" s="226"/>
      <c r="E50" s="226"/>
      <c r="F50" s="227"/>
      <c r="G50" s="214"/>
      <c r="H50" s="216"/>
      <c r="I50" s="214"/>
      <c r="J50" s="215"/>
      <c r="K50" s="215"/>
      <c r="L50" s="216"/>
      <c r="M50" s="214"/>
      <c r="N50" s="215"/>
      <c r="O50" s="216"/>
      <c r="P50" s="214"/>
      <c r="Q50" s="215"/>
      <c r="R50" s="215"/>
      <c r="S50" s="215"/>
      <c r="T50" s="21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20"/>
      <c r="C51" s="222"/>
      <c r="D51" s="223"/>
      <c r="E51" s="223"/>
      <c r="F51" s="224"/>
      <c r="G51" s="211"/>
      <c r="H51" s="213"/>
      <c r="I51" s="211"/>
      <c r="J51" s="212"/>
      <c r="K51" s="212"/>
      <c r="L51" s="213"/>
      <c r="M51" s="211"/>
      <c r="N51" s="212"/>
      <c r="O51" s="213"/>
      <c r="P51" s="211"/>
      <c r="Q51" s="212"/>
      <c r="R51" s="212"/>
      <c r="S51" s="212"/>
      <c r="T51" s="21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2"/>
      <c r="C52" s="233"/>
      <c r="D52" s="234"/>
      <c r="E52" s="234"/>
      <c r="F52" s="235"/>
      <c r="G52" s="228"/>
      <c r="H52" s="229"/>
      <c r="I52" s="228"/>
      <c r="J52" s="230"/>
      <c r="K52" s="230"/>
      <c r="L52" s="229"/>
      <c r="M52" s="228"/>
      <c r="N52" s="230"/>
      <c r="O52" s="229"/>
      <c r="P52" s="228"/>
      <c r="Q52" s="230"/>
      <c r="R52" s="230"/>
      <c r="S52" s="230"/>
      <c r="T52" s="23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2" t="s">
        <v>120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6" t="s">
        <v>204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39">
        <f>LEN(A55)</f>
        <v>104</v>
      </c>
      <c r="W55" s="240"/>
      <c r="X55" s="240"/>
      <c r="Y55" s="240"/>
      <c r="Z55" s="240"/>
      <c r="AA55" s="240"/>
      <c r="AB55" s="240"/>
      <c r="AC55" s="240"/>
      <c r="AD55" s="240"/>
      <c r="AE55" s="240"/>
      <c r="AF55" s="24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5" t="s">
        <v>12</v>
      </c>
      <c r="B1" s="24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5"/>
      <c r="B2" s="24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6" t="s">
        <v>19</v>
      </c>
      <c r="B4" s="247"/>
      <c r="C4" s="247"/>
      <c r="D4" s="247"/>
      <c r="E4" s="247"/>
      <c r="F4" s="247"/>
      <c r="G4" s="248"/>
      <c r="H4" s="5" t="s">
        <v>20</v>
      </c>
      <c r="I4" s="5" t="s">
        <v>21</v>
      </c>
      <c r="J4" s="249" t="s">
        <v>70</v>
      </c>
      <c r="K4" s="247"/>
      <c r="L4" s="247"/>
      <c r="M4" s="247"/>
      <c r="N4" s="247"/>
      <c r="O4" s="247"/>
      <c r="P4" s="247"/>
      <c r="Q4" s="248"/>
    </row>
    <row r="5" spans="1:41" ht="72" customHeight="1" thickBot="1">
      <c r="A5" s="250"/>
      <c r="B5" s="251"/>
      <c r="C5" s="251"/>
      <c r="D5" s="251"/>
      <c r="E5" s="251"/>
      <c r="F5" s="251"/>
      <c r="G5" s="252"/>
      <c r="H5" s="9" t="str">
        <f>IF(入力!J3="","",入力!J3)</f>
        <v>男子</v>
      </c>
      <c r="I5" s="9">
        <f>入力!Y25</f>
        <v>11</v>
      </c>
      <c r="J5" s="253"/>
      <c r="K5" s="254"/>
      <c r="L5" s="254"/>
      <c r="M5" s="254"/>
      <c r="N5" s="254"/>
      <c r="O5" s="254"/>
      <c r="P5" s="254"/>
      <c r="Q5" s="25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16002</v>
      </c>
      <c r="B7" s="13" t="str">
        <f>IF(入力!C3="","",入力!C3)</f>
        <v>昭和ＫＩＤＳ</v>
      </c>
      <c r="C7" s="13" t="str">
        <f>IF(入力!C2="","",入力!C2)</f>
        <v>ショウワキッズ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ＪＲ内房</v>
      </c>
      <c r="S7" s="13" t="str">
        <f>IF(入力!AE5="","",入力!AE5)</f>
        <v>袖ケ浦</v>
      </c>
      <c r="T7" s="13"/>
      <c r="U7" s="13">
        <f>IF(入力!C4="","",入力!C4)</f>
        <v>432543023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森本</v>
      </c>
      <c r="D16" s="13" t="str">
        <f>IF(入力!E8="","",入力!E8)</f>
        <v>国広</v>
      </c>
      <c r="E16" s="13" t="str">
        <f>IF(入力!C7="","",入力!C7)</f>
        <v>モリモト</v>
      </c>
      <c r="F16" s="13" t="str">
        <f>IF(入力!E7="","",入力!E7)</f>
        <v>クニヒロ</v>
      </c>
      <c r="G16" s="13">
        <f>IF(入力!G7="","",入力!G7)</f>
        <v>506485886</v>
      </c>
      <c r="H16" s="13">
        <f>IF(入力!J7="","",入力!J7)</f>
        <v>21058</v>
      </c>
      <c r="I16" s="13">
        <f>IF(入力!M7="","",入力!M7)</f>
        <v>334450</v>
      </c>
      <c r="J16" s="13"/>
      <c r="K16" s="13"/>
      <c r="L16" s="13">
        <f>IF(入力!AT7="","",入力!AT7)</f>
        <v>67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0243</v>
      </c>
      <c r="T16" s="13" t="str">
        <f>IF(入力!P8="","",入力!P8)</f>
        <v>袖ケ浦市蔵波4071-182</v>
      </c>
      <c r="U16" s="13" t="str">
        <f>IF(入力!AL7="","",入力!AL7)</f>
        <v>090</v>
      </c>
      <c r="V16" s="13" t="str">
        <f>IF(入力!AK8="","",入力!AK8)</f>
        <v>2751</v>
      </c>
      <c r="W16" s="13" t="str">
        <f>IF(入力!AP8="","",入力!AP8)</f>
        <v>5973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西山</v>
      </c>
      <c r="D17" s="13" t="str">
        <f>IF(入力!E10="","",入力!E10)</f>
        <v xml:space="preserve"> 信之</v>
      </c>
      <c r="E17" s="13" t="str">
        <f>IF(入力!C9="","",入力!C9)</f>
        <v>ニシヤマ</v>
      </c>
      <c r="F17" s="13" t="str">
        <f>IF(入力!E9="","",入力!E9)</f>
        <v>ノブユキ</v>
      </c>
      <c r="G17" s="13">
        <f>IF(入力!G9="","",入力!G9)</f>
        <v>522559116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37</v>
      </c>
      <c r="M17" s="13"/>
      <c r="N17" s="13"/>
      <c r="O17" s="13"/>
      <c r="P17" s="13"/>
      <c r="Q17" s="13"/>
      <c r="R17" s="13" t="str">
        <f>IF(入力!R9="","",入力!R9)</f>
        <v>292</v>
      </c>
      <c r="S17" s="13" t="str">
        <f>IF(入力!W9="","",入力!W9)</f>
        <v>0819</v>
      </c>
      <c r="T17" s="13" t="str">
        <f>IF(入力!P10="","",入力!P10)</f>
        <v>木更津市羽鳥野４－１－８４</v>
      </c>
      <c r="U17" s="13" t="str">
        <f>IF(入力!AL9="","",入力!AL9)</f>
        <v>090</v>
      </c>
      <c r="V17" s="13" t="str">
        <f>IF(入力!AK10="","",入力!AK10)</f>
        <v>4005</v>
      </c>
      <c r="W17" s="13" t="str">
        <f>IF(入力!AP10="","",入力!AP10)</f>
        <v>4994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田中</v>
      </c>
      <c r="D22" s="13" t="str">
        <f>IF(入力!E16="","",入力!E16)</f>
        <v>俊樹</v>
      </c>
      <c r="E22" s="13" t="str">
        <f>IF(入力!C15="","",入力!C15)</f>
        <v>タナカ</v>
      </c>
      <c r="F22" s="13" t="str">
        <f>IF(入力!E15="","",入力!E15)</f>
        <v>トシキ</v>
      </c>
      <c r="G22" s="13"/>
      <c r="H22" s="13"/>
      <c r="I22" s="13"/>
      <c r="J22" s="13"/>
      <c r="K22" s="13"/>
      <c r="L22" s="13">
        <f>IF(入力!AT15="","",入力!AT15)</f>
        <v>56</v>
      </c>
      <c r="M22" s="13"/>
      <c r="N22" s="13">
        <f>IF(入力!C21="","",入力!C21)</f>
        <v>90</v>
      </c>
      <c r="O22" s="13">
        <f>IF(入力!E21="","",入力!E21)</f>
        <v>9676</v>
      </c>
      <c r="P22" s="13">
        <f>IF(入力!G21="","",入力!G21)</f>
        <v>5947</v>
      </c>
      <c r="Q22" s="13"/>
      <c r="R22" s="13" t="str">
        <f>IF(入力!R15="","",入力!R15)</f>
        <v>299</v>
      </c>
      <c r="S22" s="13" t="str">
        <f>IF(入力!W15="","",入力!W15)</f>
        <v>0243</v>
      </c>
      <c r="T22" s="13" t="str">
        <f>IF(入力!P16="","",入力!P16)</f>
        <v>袖ケ浦市蔵波4071-182</v>
      </c>
      <c r="U22" s="13" t="str">
        <f>IF(入力!AL15="","",入力!AL15)</f>
        <v>090</v>
      </c>
      <c r="V22" s="13" t="str">
        <f>IF(入力!AK16="","",入力!AK16)</f>
        <v>9676</v>
      </c>
      <c r="W22" s="13" t="str">
        <f>IF(入力!AP16="","",入力!AP16)</f>
        <v>5947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森本</v>
      </c>
      <c r="D23" s="13" t="str">
        <f>IF(入力!$E$14="","",入力!$E$14)</f>
        <v>国広</v>
      </c>
      <c r="E23" s="13" t="str">
        <f>IF(入力!$C$13="","",入力!$C$13)</f>
        <v>モリモト</v>
      </c>
      <c r="F23" s="13" t="str">
        <f>IF(入力!$E$13="","",入力!$E$13)</f>
        <v>クニヒロ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瓜生</v>
      </c>
      <c r="D24" s="51" t="str">
        <f>VLOOKUP($B$51,$A$53:$F$352,4)</f>
        <v>晴臣</v>
      </c>
      <c r="E24" s="51" t="str">
        <f>VLOOKUP($B$51,$A$53:$F$352,5)</f>
        <v>ウリウ</v>
      </c>
      <c r="F24" s="51" t="str">
        <f>VLOOKUP($B$51,$A$53:$F$352,6)</f>
        <v>ハルオミ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瓜生</v>
      </c>
      <c r="D53" s="13" t="str">
        <f>IF(入力!E26="","",入力!E26)</f>
        <v>晴臣</v>
      </c>
      <c r="E53" s="13" t="str">
        <f>IF(入力!C25="","",入力!C25)</f>
        <v>ウリウ</v>
      </c>
      <c r="F53" s="13" t="str">
        <f>IF(入力!E25="","",入力!E25)</f>
        <v>ハルオミ</v>
      </c>
      <c r="G53" s="13">
        <f>IF(入力!M25="","",入力!M25)</f>
        <v>518919825</v>
      </c>
      <c r="H53" s="13" t="str">
        <f>IF(入力!I25="","",入力!I25)</f>
        <v>袖ケ浦市立昭和小学校</v>
      </c>
      <c r="I53" s="13" t="str">
        <f>IF(入力!G25="","",入力!G25)</f>
        <v>６年生</v>
      </c>
      <c r="J53" s="13">
        <f>IF(入力!P25="","",入力!P25)</f>
        <v>147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関本</v>
      </c>
      <c r="D54" s="13" t="str">
        <f>IF(入力!E28="","",入力!E28)</f>
        <v>雄太郎</v>
      </c>
      <c r="E54" s="13" t="str">
        <f>IF(入力!C27="","",入力!C27)</f>
        <v>セキモト</v>
      </c>
      <c r="F54" s="13" t="str">
        <f>IF(入力!E27="","",入力!E27)</f>
        <v>ユウタロウ</v>
      </c>
      <c r="G54" s="13">
        <f>IF(入力!M27="","",入力!M27)</f>
        <v>516021832</v>
      </c>
      <c r="H54" s="13" t="str">
        <f>IF(入力!I27="","",入力!I27)</f>
        <v>袖ケ浦市立奈良輪小学校</v>
      </c>
      <c r="I54" s="13" t="str">
        <f>IF(入力!G27="","",入力!G27)</f>
        <v>６年生</v>
      </c>
      <c r="J54" s="13">
        <f>IF(入力!P27="","",入力!P27)</f>
        <v>154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石橋</v>
      </c>
      <c r="D55" s="13" t="str">
        <f>IF(入力!E30="","",入力!E30)</f>
        <v>蒼大</v>
      </c>
      <c r="E55" s="13" t="str">
        <f>IF(入力!C29="","",入力!C29)</f>
        <v>イシバシ</v>
      </c>
      <c r="F55" s="13" t="str">
        <f>IF(入力!E29="","",入力!E29)</f>
        <v>ソオタ</v>
      </c>
      <c r="G55" s="13">
        <f>IF(入力!M29="","",入力!M29)</f>
        <v>518975319</v>
      </c>
      <c r="H55" s="13" t="str">
        <f>IF(入力!I29="","",入力!I29)</f>
        <v>木更津市立南清小学校</v>
      </c>
      <c r="I55" s="13" t="str">
        <f>IF(入力!G29="","",入力!G29)</f>
        <v>６年生</v>
      </c>
      <c r="J55" s="13">
        <f>IF(入力!P29="","",入力!P29)</f>
        <v>158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遠藤</v>
      </c>
      <c r="D56" s="13" t="str">
        <f>IF(入力!E32="","",入力!E32)</f>
        <v>大和</v>
      </c>
      <c r="E56" s="13" t="str">
        <f>IF(入力!C31="","",入力!C31)</f>
        <v>エンドウ</v>
      </c>
      <c r="F56" s="13" t="str">
        <f>IF(入力!E31="","",入力!E31)</f>
        <v>ヤマト</v>
      </c>
      <c r="G56" s="13">
        <f>IF(入力!M31="","",入力!M31)</f>
        <v>519626913</v>
      </c>
      <c r="H56" s="13" t="str">
        <f>IF(入力!I31="","",入力!I31)</f>
        <v>袖ケ浦市立根形小学校</v>
      </c>
      <c r="I56" s="13" t="str">
        <f>IF(入力!G31="","",入力!G31)</f>
        <v>６年生</v>
      </c>
      <c r="J56" s="13">
        <f>IF(入力!P31="","",入力!P31)</f>
        <v>161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11</v>
      </c>
      <c r="C57" s="13" t="str">
        <f>IF(入力!C34="","",入力!C34)</f>
        <v>石井</v>
      </c>
      <c r="D57" s="13" t="str">
        <f>IF(入力!E34="","",入力!E34)</f>
        <v>壮汰</v>
      </c>
      <c r="E57" s="13" t="str">
        <f>IF(入力!C33="","",入力!C33)</f>
        <v>イシイ</v>
      </c>
      <c r="F57" s="13" t="str">
        <f>IF(入力!E33="","",入力!E33)</f>
        <v>ソウタ</v>
      </c>
      <c r="G57" s="13">
        <f>IF(入力!M33="","",入力!M33)</f>
        <v>520689365</v>
      </c>
      <c r="H57" s="13" t="str">
        <f>IF(入力!I33="","",入力!I33)</f>
        <v>袖ケ浦市立奈良輪小学校</v>
      </c>
      <c r="I57" s="13" t="str">
        <f>IF(入力!G33="","",入力!G33)</f>
        <v>６年生</v>
      </c>
      <c r="J57" s="13">
        <f>IF(入力!P33="","",入力!P33)</f>
        <v>154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5</v>
      </c>
      <c r="C58" s="13" t="str">
        <f>IF(入力!C36="","",入力!C36)</f>
        <v>小林</v>
      </c>
      <c r="D58" s="13" t="str">
        <f>IF(入力!E36="","",入力!E36)</f>
        <v>篤人</v>
      </c>
      <c r="E58" s="13" t="str">
        <f>IF(入力!C35="","",入力!C35)</f>
        <v>コバヤシ</v>
      </c>
      <c r="F58" s="13" t="str">
        <f>IF(入力!E35="","",入力!E35)</f>
        <v>アツト</v>
      </c>
      <c r="G58" s="13">
        <f>IF(入力!M35="","",入力!M35)</f>
        <v>522649169</v>
      </c>
      <c r="H58" s="13" t="str">
        <f>IF(入力!I35="","",入力!I35)</f>
        <v>木更津市立南清小学校</v>
      </c>
      <c r="I58" s="13" t="str">
        <f>IF(入力!G35="","",入力!G35)</f>
        <v>５年生</v>
      </c>
      <c r="J58" s="13">
        <f>IF(入力!P35="","",入力!P35)</f>
        <v>143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6</v>
      </c>
      <c r="C59" s="13" t="str">
        <f>IF(入力!C38="","",入力!C38)</f>
        <v>早川</v>
      </c>
      <c r="D59" s="13" t="str">
        <f>IF(入力!E38="","",入力!E38)</f>
        <v>聖颯</v>
      </c>
      <c r="E59" s="13" t="str">
        <f>IF(入力!C37="","",入力!C37)</f>
        <v>ハヤカワ</v>
      </c>
      <c r="F59" s="13" t="str">
        <f>IF(入力!E37="","",入力!E37)</f>
        <v>イブキ</v>
      </c>
      <c r="G59" s="13">
        <f>IF(入力!M37="","",入力!M37)</f>
        <v>522649176</v>
      </c>
      <c r="H59" s="13" t="str">
        <f>IF(入力!I37="","",入力!I37)</f>
        <v>袖ケ浦市立奈良輪小学校</v>
      </c>
      <c r="I59" s="13" t="str">
        <f>IF(入力!G37="","",入力!G37)</f>
        <v>４年生</v>
      </c>
      <c r="J59" s="13">
        <f>IF(入力!P37="","",入力!P37)</f>
        <v>143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7</v>
      </c>
      <c r="C60" s="13" t="str">
        <f>IF(入力!C40="","",入力!C40)</f>
        <v>西山</v>
      </c>
      <c r="D60" s="13" t="str">
        <f>IF(入力!E40="","",入力!E40)</f>
        <v>龍之介</v>
      </c>
      <c r="E60" s="13" t="str">
        <f>IF(入力!C39="","",入力!C39)</f>
        <v>ニシヤマ</v>
      </c>
      <c r="F60" s="13" t="str">
        <f>IF(入力!E39="","",入力!E39)</f>
        <v>リュウノスケ</v>
      </c>
      <c r="G60" s="13">
        <f>IF(入力!M39="","",入力!M39)</f>
        <v>521962016</v>
      </c>
      <c r="H60" s="13" t="str">
        <f>IF(入力!I39="","",入力!I39)</f>
        <v>木更津市立八幡台小学校</v>
      </c>
      <c r="I60" s="13" t="str">
        <f>IF(入力!G39="","",入力!G39)</f>
        <v>４年生</v>
      </c>
      <c r="J60" s="13">
        <f>IF(入力!P39="","",入力!P39)</f>
        <v>135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8</v>
      </c>
      <c r="C61" s="13" t="str">
        <f>IF(入力!C42="","",入力!C42)</f>
        <v>笠原</v>
      </c>
      <c r="D61" s="13" t="str">
        <f>IF(入力!E42="","",入力!E42)</f>
        <v>律都</v>
      </c>
      <c r="E61" s="13" t="str">
        <f>IF(入力!C41="","",入力!C41)</f>
        <v>カサハラ</v>
      </c>
      <c r="F61" s="13" t="str">
        <f>IF(入力!E41="","",入力!E41)</f>
        <v>リツ</v>
      </c>
      <c r="G61" s="13">
        <f>IF(入力!M41="","",入力!M41)</f>
        <v>520127515</v>
      </c>
      <c r="H61" s="13" t="str">
        <f>IF(入力!I41="","",入力!I41)</f>
        <v>袖ケ浦市立昭和小学校</v>
      </c>
      <c r="I61" s="13" t="str">
        <f>IF(入力!G41="","",入力!G41)</f>
        <v>３年生</v>
      </c>
      <c r="J61" s="13">
        <f>IF(入力!P41="","",入力!P41)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9</v>
      </c>
      <c r="C62" s="13" t="str">
        <f>IF(入力!C44="","",入力!C44)</f>
        <v>笠原</v>
      </c>
      <c r="D62" s="13" t="str">
        <f>IF(入力!E44="","",入力!E44)</f>
        <v>玲都</v>
      </c>
      <c r="E62" s="13" t="str">
        <f>IF(入力!C43="","",入力!C43)</f>
        <v>カサハラ</v>
      </c>
      <c r="F62" s="13" t="str">
        <f>IF(入力!E43="","",入力!E43)</f>
        <v>レツ</v>
      </c>
      <c r="G62" s="13">
        <f>IF(入力!M43="","",入力!M43)</f>
        <v>520127522</v>
      </c>
      <c r="H62" s="13" t="str">
        <f>IF(入力!I43="","",入力!I43)</f>
        <v>袖ケ浦市立昭和小学校</v>
      </c>
      <c r="I62" s="13" t="str">
        <f>IF(入力!G43="","",入力!G43)</f>
        <v>３年生</v>
      </c>
      <c r="J62" s="13">
        <f>IF(入力!P43="","",入力!P43)</f>
        <v>135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10</v>
      </c>
      <c r="C63" s="13" t="str">
        <f>IF(入力!C46="","",入力!C46)</f>
        <v>森下</v>
      </c>
      <c r="D63" s="13" t="str">
        <f>IF(入力!E46="","",入力!E46)</f>
        <v>葵之介</v>
      </c>
      <c r="E63" s="13" t="str">
        <f>IF(入力!C45="","",入力!C45)</f>
        <v>モリシタ</v>
      </c>
      <c r="F63" s="13" t="str">
        <f>IF(入力!E45="","",入力!E45)</f>
        <v>アオノスケ</v>
      </c>
      <c r="G63" s="13">
        <f>IF(入力!M45="","",入力!M45)</f>
        <v>520458640</v>
      </c>
      <c r="H63" s="13" t="str">
        <f>IF(入力!I45="","",入力!I45)</f>
        <v>木更津市立南清小学校</v>
      </c>
      <c r="I63" s="13" t="str">
        <f>IF(入力!G45="","",入力!G45)</f>
        <v>３年生</v>
      </c>
      <c r="J63" s="13">
        <f>IF(入力!P45="","",入力!P45)</f>
        <v>128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2022-09-23T11:42:31Z</dcterms:modified>
</cp:coreProperties>
</file>