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DS\2025年資料\関東大会\"/>
    </mc:Choice>
  </mc:AlternateContent>
  <xr:revisionPtr revIDLastSave="0" documentId="13_ncr:1_{E44C2FFD-E410-4273-A72A-02389E3A21E7}" xr6:coauthVersionLast="47" xr6:coauthVersionMax="47" xr10:uidLastSave="{00000000-0000-0000-0000-000000000000}"/>
  <bookViews>
    <workbookView xWindow="1125" yWindow="-15075" windowWidth="20565" windowHeight="128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<sst xmlns="http://schemas.openxmlformats.org/spreadsheetml/2006/main" count="296" uniqueCount="224">
  <si>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</si>
  <si>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</si>
  <si>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</si>
  <si>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</si>
  <si>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</si>
  <si>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</si>
  <si>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</si>
  <si>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</si>
  <si>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</si>
  <si>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</si>
  <si>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</si>
  <si>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</si>
  <si>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</si>
  <si>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</si>
  <si>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</si>
  <si>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</si>
  <si>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</si>
  <si>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</si>
  <si>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</si>
  <si>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</si>
  <si>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</si>
  <si>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</si>
  <si>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</si>
  <si>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</si>
  <si>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</si>
  <si>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</si>
  <si>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</si>
  <si>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</si>
  <si>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</si>
  <si>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</si>
  <si>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</si>
  <si>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</si>
  <si>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</si>
  <si>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</si>
  <si>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</si>
  <si>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</si>
  <si>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</si>
  <si>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</si>
  <si>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</si>
  <si>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</si>
  <si>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</si>
  <si>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</si>
  <si>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</si>
  <si>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</si>
  <si>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</si>
  <si>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</si>
  <si>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</si>
  <si>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</si>
  <si>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</si>
  <si>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</si>
  <si>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</si>
  <si>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</si>
  <si>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</si>
  <si>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</si>
  <si>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</si>
  <si>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</si>
  <si>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</si>
  <si>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</si>
  <si>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</si>
  <si>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</si>
  <si>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</si>
  <si>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</si>
  <si>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</si>
  <si>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</si>
  <si>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</si>
  <si>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</si>
  <si>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</si>
  <si>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</si>
  <si>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</si>
  <si>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</si>
  <si>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</si>
  <si>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</si>
  <si>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</si>
  <si>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</si>
  <si>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</si>
  <si>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</si>
  <si>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</si>
  <si>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</si>
  <si>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</si>
  <si>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</si>
  <si>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</si>
  <si>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</si>
  <si>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</si>
  <si>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</si>
  <si>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</si>
  <si>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</si>
  <si>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</si>
  <si>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</si>
  <si>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</si>
  <si>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</si>
  <si>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</si>
  <si>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</si>
  <si>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</si>
  <si>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</si>
  <si>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</si>
  <si>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</si>
  <si>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</si>
  <si>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</si>
  <si>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</si>
  <si>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</si>
  <si>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</si>
  <si>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</si>
  <si>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</si>
  <si>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</si>
  <si>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</si>
  <si>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</si>
  <si>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</si>
  <si>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</si>
  <si>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</si>
  <si>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</si>
  <si>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</si>
  <si>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</si>
  <si>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</si>
  <si>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</si>
  <si>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</si>
  <si>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</si>
  <si>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</si>
  <si>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</si>
  <si>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</si>
  <si>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</si>
  <si>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</si>
  <si>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</si>
  <si>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</si>
  <si>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</si>
  <si>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</si>
  <si>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</si>
  <si>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</si>
  <si>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</si>
  <si>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</si>
  <si>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</si>
  <si>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</si>
  <si>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</si>
  <si>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</si>
  <si>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</si>
  <si>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</si>
  <si>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</si>
  <si>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</si>
  <si>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299</t>
    <phoneticPr fontId="2"/>
  </si>
  <si>
    <t>0243</t>
    <phoneticPr fontId="2"/>
  </si>
  <si>
    <t>袖ケ浦市蔵波4071-182</t>
    <phoneticPr fontId="2"/>
  </si>
  <si>
    <t>090</t>
    <phoneticPr fontId="2"/>
  </si>
  <si>
    <t>9676</t>
    <phoneticPr fontId="2"/>
  </si>
  <si>
    <t>5947</t>
    <phoneticPr fontId="2"/>
  </si>
  <si>
    <t>トシキ</t>
    <phoneticPr fontId="2"/>
  </si>
  <si>
    <t>タナカ</t>
    <phoneticPr fontId="2"/>
  </si>
  <si>
    <t>田中</t>
    <phoneticPr fontId="2"/>
  </si>
  <si>
    <t>俊樹</t>
    <phoneticPr fontId="2"/>
  </si>
  <si>
    <t>５年生</t>
    <phoneticPr fontId="2"/>
  </si>
  <si>
    <t>090</t>
    <phoneticPr fontId="2"/>
  </si>
  <si>
    <t>090</t>
    <phoneticPr fontId="2"/>
  </si>
  <si>
    <t>モリモト</t>
    <phoneticPr fontId="2"/>
  </si>
  <si>
    <t>クニヒロ</t>
    <phoneticPr fontId="2"/>
  </si>
  <si>
    <t>森本</t>
    <phoneticPr fontId="2"/>
  </si>
  <si>
    <t>国広</t>
    <phoneticPr fontId="2"/>
  </si>
  <si>
    <t>0257</t>
    <phoneticPr fontId="2"/>
  </si>
  <si>
    <t>袖ケ浦市神納１－１８－１１</t>
    <phoneticPr fontId="2"/>
  </si>
  <si>
    <t>2751</t>
    <phoneticPr fontId="2"/>
  </si>
  <si>
    <t>5973</t>
    <phoneticPr fontId="2"/>
  </si>
  <si>
    <t>ニシヤマ</t>
    <phoneticPr fontId="2"/>
  </si>
  <si>
    <t>ノブユキ</t>
    <phoneticPr fontId="2"/>
  </si>
  <si>
    <t>西山</t>
    <phoneticPr fontId="2"/>
  </si>
  <si>
    <t>292</t>
    <phoneticPr fontId="2"/>
  </si>
  <si>
    <t>4005</t>
    <phoneticPr fontId="2"/>
  </si>
  <si>
    <t>4994</t>
    <phoneticPr fontId="2"/>
  </si>
  <si>
    <t>カサハラ</t>
    <phoneticPr fontId="2"/>
  </si>
  <si>
    <t>レツ</t>
    <phoneticPr fontId="2"/>
  </si>
  <si>
    <t>袖ケ浦市立昭和小学校</t>
    <phoneticPr fontId="2"/>
  </si>
  <si>
    <t>笠原</t>
    <phoneticPr fontId="2"/>
  </si>
  <si>
    <t>玲都</t>
    <phoneticPr fontId="2"/>
  </si>
  <si>
    <t>リツ</t>
    <phoneticPr fontId="2"/>
  </si>
  <si>
    <t>律都</t>
    <phoneticPr fontId="2"/>
  </si>
  <si>
    <t>イガラシ</t>
    <phoneticPr fontId="2"/>
  </si>
  <si>
    <t>アイト</t>
    <phoneticPr fontId="2"/>
  </si>
  <si>
    <t>五十嵐</t>
    <phoneticPr fontId="2"/>
  </si>
  <si>
    <t>碧斗</t>
    <phoneticPr fontId="2"/>
  </si>
  <si>
    <t>河野</t>
    <phoneticPr fontId="2"/>
  </si>
  <si>
    <t>良太</t>
    <phoneticPr fontId="2"/>
  </si>
  <si>
    <t>佐竹</t>
    <phoneticPr fontId="2"/>
  </si>
  <si>
    <t>泰征</t>
    <phoneticPr fontId="2"/>
  </si>
  <si>
    <t>市原</t>
    <phoneticPr fontId="2"/>
  </si>
  <si>
    <t>雄斗</t>
    <phoneticPr fontId="2"/>
  </si>
  <si>
    <t>コウノ</t>
    <phoneticPr fontId="2"/>
  </si>
  <si>
    <t>リョウタ</t>
    <phoneticPr fontId="2"/>
  </si>
  <si>
    <t>サタケ</t>
    <phoneticPr fontId="2"/>
  </si>
  <si>
    <t>タイセイ</t>
    <phoneticPr fontId="2"/>
  </si>
  <si>
    <t>イチハラ</t>
    <phoneticPr fontId="2"/>
  </si>
  <si>
    <t>ユウト</t>
    <phoneticPr fontId="2"/>
  </si>
  <si>
    <t>袖ケ浦市立奈良輪小学校</t>
    <phoneticPr fontId="2"/>
  </si>
  <si>
    <t>袖ケ浦市周辺のバレーボール大好き少年が集まって活動しています。
大会が開催されること、参加できることに感謝し、みんなで力を合わせ目標に向かって最後まで精一杯頑張ります！笑顔で、仲間を信じて諦めない！</t>
    <phoneticPr fontId="2"/>
  </si>
  <si>
    <t xml:space="preserve"> 信行</t>
    <rPh sb="1" eb="3">
      <t>ノブユキ</t>
    </rPh>
    <phoneticPr fontId="2"/>
  </si>
  <si>
    <t>木更津市羽鳥野４－１－８４</t>
    <rPh sb="0" eb="4">
      <t>キサラヅシ</t>
    </rPh>
    <rPh sb="4" eb="6">
      <t>ハトリ</t>
    </rPh>
    <rPh sb="6" eb="7">
      <t>ノ</t>
    </rPh>
    <phoneticPr fontId="2"/>
  </si>
  <si>
    <r>
      <t>0</t>
    </r>
    <r>
      <rPr>
        <sz val="8"/>
        <color rgb="FF000000"/>
        <rFont val="游ゴシック"/>
        <family val="1"/>
        <charset val="128"/>
      </rPr>
      <t>819</t>
    </r>
    <phoneticPr fontId="2"/>
  </si>
  <si>
    <t>根本</t>
    <phoneticPr fontId="2"/>
  </si>
  <si>
    <t>茂樹</t>
    <rPh sb="0" eb="2">
      <t>シゲキ</t>
    </rPh>
    <phoneticPr fontId="2"/>
  </si>
  <si>
    <t>ネモト</t>
    <phoneticPr fontId="2"/>
  </si>
  <si>
    <t>シゲキ</t>
    <phoneticPr fontId="2"/>
  </si>
  <si>
    <t>0241</t>
    <phoneticPr fontId="2"/>
  </si>
  <si>
    <t>袖ケ浦市代宿５７－１１</t>
    <phoneticPr fontId="2"/>
  </si>
  <si>
    <t>3687</t>
    <phoneticPr fontId="2"/>
  </si>
  <si>
    <t>7722</t>
    <phoneticPr fontId="2"/>
  </si>
  <si>
    <t>古泉</t>
    <phoneticPr fontId="2"/>
  </si>
  <si>
    <t>大和</t>
    <phoneticPr fontId="2"/>
  </si>
  <si>
    <t>コイズミ</t>
    <phoneticPr fontId="2"/>
  </si>
  <si>
    <t>ヤマト</t>
    <phoneticPr fontId="2"/>
  </si>
  <si>
    <t>６年生</t>
    <rPh sb="1" eb="3">
      <t>ネンセイ</t>
    </rPh>
    <phoneticPr fontId="2"/>
  </si>
  <si>
    <t>袖ヶ浦市立蔵波小学校</t>
    <rPh sb="0" eb="5">
      <t>ソデガウラシリツ</t>
    </rPh>
    <rPh sb="5" eb="7">
      <t>クラナミ</t>
    </rPh>
    <rPh sb="7" eb="10">
      <t>ショウガッコウ</t>
    </rPh>
    <phoneticPr fontId="2"/>
  </si>
  <si>
    <t>６年生</t>
    <phoneticPr fontId="2"/>
  </si>
  <si>
    <t>袖ヶ浦市立蔵波小学校</t>
    <phoneticPr fontId="2"/>
  </si>
  <si>
    <t>中村</t>
    <phoneticPr fontId="2"/>
  </si>
  <si>
    <t>英一朗</t>
    <phoneticPr fontId="2"/>
  </si>
  <si>
    <t>ナカムラ</t>
    <phoneticPr fontId="2"/>
  </si>
  <si>
    <t>エイイチロウ</t>
    <phoneticPr fontId="2"/>
  </si>
  <si>
    <t>隼勢</t>
    <phoneticPr fontId="2"/>
  </si>
  <si>
    <t>シュント</t>
    <phoneticPr fontId="2"/>
  </si>
  <si>
    <t>４年生</t>
    <rPh sb="1" eb="3">
      <t>ネンセイ</t>
    </rPh>
    <phoneticPr fontId="2"/>
  </si>
  <si>
    <t>袖ケ浦市立長浦小学校</t>
    <rPh sb="5" eb="7">
      <t>ナガウラ</t>
    </rPh>
    <rPh sb="7" eb="10">
      <t>ショウガッコウ</t>
    </rPh>
    <phoneticPr fontId="2"/>
  </si>
  <si>
    <t>花房</t>
    <phoneticPr fontId="2"/>
  </si>
  <si>
    <t>綾哉</t>
    <phoneticPr fontId="2"/>
  </si>
  <si>
    <t>ハナフサ</t>
    <phoneticPr fontId="2"/>
  </si>
  <si>
    <t>リョウヤ</t>
    <phoneticPr fontId="2"/>
  </si>
  <si>
    <t>千葉</t>
    <phoneticPr fontId="2"/>
  </si>
  <si>
    <t>瑛心</t>
    <phoneticPr fontId="2"/>
  </si>
  <si>
    <t>チバ</t>
    <phoneticPr fontId="2"/>
  </si>
  <si>
    <t>エイシン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</si>
</sst>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3</xdr:row>
      <xdr:rowOff>47625</xdr:rowOff>
    </xdr:from>
    <xdr:to>
      <xdr:col>10</xdr:col>
      <xdr:colOff>619125</xdr:colOff>
      <xdr:row>23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190875" y="5810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topLeftCell="A40" zoomScaleNormal="100" zoomScaleSheetLayoutView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9" t="s">
        <v>121</v>
      </c>
      <c r="B2" s="190"/>
      <c r="C2" s="191" t="s">
        <v>133</v>
      </c>
      <c r="D2" s="192"/>
      <c r="E2" s="192"/>
      <c r="F2" s="192"/>
      <c r="G2" s="192"/>
      <c r="H2" s="192"/>
      <c r="I2" s="193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132</v>
      </c>
      <c r="D3" s="197"/>
      <c r="E3" s="197"/>
      <c r="F3" s="197"/>
      <c r="G3" s="197"/>
      <c r="H3" s="197"/>
      <c r="I3" s="198"/>
      <c r="J3" s="59" t="s">
        <v>90</v>
      </c>
      <c r="K3" s="60"/>
      <c r="L3" s="60"/>
      <c r="M3" s="60"/>
      <c r="N3" s="60"/>
      <c r="O3" s="61"/>
      <c r="P3" s="186" t="s">
        <v>134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112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432543023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16002</v>
      </c>
      <c r="K5" s="123"/>
      <c r="L5" s="123"/>
      <c r="M5" s="123"/>
      <c r="N5" s="123"/>
      <c r="O5" s="123"/>
      <c r="P5" s="176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136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4" t="s">
        <v>107</v>
      </c>
      <c r="D6" s="205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4" t="s">
        <v>124</v>
      </c>
    </row>
    <row r="7" spans="1:51" ht="13.5" customHeight="1">
      <c r="A7" s="75"/>
      <c r="B7" s="76"/>
      <c r="C7" s="112" t="s">
        <v>150</v>
      </c>
      <c r="D7" s="113"/>
      <c r="E7" s="88" t="s">
        <v>151</v>
      </c>
      <c r="F7" s="89"/>
      <c r="G7" s="68">
        <v>506485886</v>
      </c>
      <c r="H7" s="68"/>
      <c r="I7" s="68"/>
      <c r="J7" s="68">
        <v>21058</v>
      </c>
      <c r="K7" s="68"/>
      <c r="L7" s="68"/>
      <c r="M7" s="68">
        <v>334450</v>
      </c>
      <c r="N7" s="68"/>
      <c r="O7" s="68"/>
      <c r="P7" s="65" t="s">
        <v>7</v>
      </c>
      <c r="Q7" s="66"/>
      <c r="R7" s="85" t="s">
        <v>137</v>
      </c>
      <c r="S7" s="86"/>
      <c r="T7" s="86"/>
      <c r="U7" s="86"/>
      <c r="V7" s="27" t="s">
        <v>8</v>
      </c>
      <c r="W7" s="83" t="s">
        <v>154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140</v>
      </c>
      <c r="AM7" s="125"/>
      <c r="AN7" s="125"/>
      <c r="AO7" s="125"/>
      <c r="AP7" s="125"/>
      <c r="AQ7" s="125"/>
      <c r="AR7" s="125"/>
      <c r="AS7" s="36" t="s">
        <v>10</v>
      </c>
      <c r="AT7" s="235">
        <v>69</v>
      </c>
    </row>
    <row r="8" spans="1:51" ht="18" customHeight="1">
      <c r="A8" s="75"/>
      <c r="B8" s="76"/>
      <c r="C8" s="115" t="s">
        <v>152</v>
      </c>
      <c r="D8" s="116"/>
      <c r="E8" s="117" t="s">
        <v>153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155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156</v>
      </c>
      <c r="AL8" s="129"/>
      <c r="AM8" s="129"/>
      <c r="AN8" s="129"/>
      <c r="AO8" s="37" t="s">
        <v>11</v>
      </c>
      <c r="AP8" s="130" t="s">
        <v>157</v>
      </c>
      <c r="AQ8" s="129"/>
      <c r="AR8" s="129"/>
      <c r="AS8" s="131"/>
      <c r="AT8" s="235"/>
    </row>
    <row r="9" spans="1:51" ht="14.45" customHeight="1">
      <c r="A9" s="75" t="s">
        <v>82</v>
      </c>
      <c r="B9" s="76"/>
      <c r="C9" s="112" t="s">
        <v>194</v>
      </c>
      <c r="D9" s="113"/>
      <c r="E9" s="88" t="s">
        <v>195</v>
      </c>
      <c r="F9" s="89"/>
      <c r="G9" s="68">
        <v>523137689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137</v>
      </c>
      <c r="S9" s="86"/>
      <c r="T9" s="86"/>
      <c r="U9" s="86"/>
      <c r="V9" s="27" t="s">
        <v>8</v>
      </c>
      <c r="W9" s="83" t="s">
        <v>196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140</v>
      </c>
      <c r="AM9" s="125"/>
      <c r="AN9" s="125"/>
      <c r="AO9" s="125"/>
      <c r="AP9" s="125"/>
      <c r="AQ9" s="125"/>
      <c r="AR9" s="125"/>
      <c r="AS9" s="36" t="s">
        <v>126</v>
      </c>
      <c r="AT9" s="236">
        <v>57</v>
      </c>
    </row>
    <row r="10" spans="1:51" ht="18" customHeight="1">
      <c r="A10" s="75"/>
      <c r="B10" s="76"/>
      <c r="C10" s="115" t="s">
        <v>192</v>
      </c>
      <c r="D10" s="116"/>
      <c r="E10" s="117" t="s">
        <v>193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197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 t="s">
        <v>198</v>
      </c>
      <c r="AL10" s="129"/>
      <c r="AM10" s="129"/>
      <c r="AN10" s="129"/>
      <c r="AO10" s="37" t="s">
        <v>127</v>
      </c>
      <c r="AP10" s="130" t="s">
        <v>199</v>
      </c>
      <c r="AQ10" s="129"/>
      <c r="AR10" s="129"/>
      <c r="AS10" s="131"/>
      <c r="AT10" s="236"/>
    </row>
    <row r="11" spans="1:51" ht="14.45" customHeight="1">
      <c r="A11" s="75" t="s">
        <v>83</v>
      </c>
      <c r="B11" s="76"/>
      <c r="C11" s="112" t="s">
        <v>158</v>
      </c>
      <c r="D11" s="113"/>
      <c r="E11" s="88" t="s">
        <v>159</v>
      </c>
      <c r="F11" s="89"/>
      <c r="G11" s="68">
        <v>522559116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161</v>
      </c>
      <c r="S11" s="86"/>
      <c r="T11" s="86"/>
      <c r="U11" s="86"/>
      <c r="V11" s="27" t="s">
        <v>8</v>
      </c>
      <c r="W11" s="84" t="s">
        <v>191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148</v>
      </c>
      <c r="AM11" s="125"/>
      <c r="AN11" s="125"/>
      <c r="AO11" s="125"/>
      <c r="AP11" s="125"/>
      <c r="AQ11" s="125"/>
      <c r="AR11" s="125"/>
      <c r="AS11" s="36" t="s">
        <v>126</v>
      </c>
      <c r="AT11" s="236">
        <v>57</v>
      </c>
    </row>
    <row r="12" spans="1:51" ht="18" customHeight="1">
      <c r="A12" s="75"/>
      <c r="B12" s="76"/>
      <c r="C12" s="115" t="s">
        <v>160</v>
      </c>
      <c r="D12" s="116"/>
      <c r="E12" s="117" t="s">
        <v>189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190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28" t="s">
        <v>162</v>
      </c>
      <c r="AL12" s="129"/>
      <c r="AM12" s="129"/>
      <c r="AN12" s="129"/>
      <c r="AO12" s="37" t="s">
        <v>127</v>
      </c>
      <c r="AP12" s="130" t="s">
        <v>163</v>
      </c>
      <c r="AQ12" s="129"/>
      <c r="AR12" s="129"/>
      <c r="AS12" s="131"/>
      <c r="AT12" s="236"/>
    </row>
    <row r="13" spans="1:51" ht="15" customHeight="1">
      <c r="A13" s="75" t="s">
        <v>84</v>
      </c>
      <c r="B13" s="76"/>
      <c r="C13" s="112" t="s">
        <v>144</v>
      </c>
      <c r="D13" s="113"/>
      <c r="E13" s="88" t="s">
        <v>143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37"/>
    </row>
    <row r="14" spans="1:51" ht="18" customHeight="1">
      <c r="A14" s="75"/>
      <c r="B14" s="76"/>
      <c r="C14" s="115" t="s">
        <v>145</v>
      </c>
      <c r="D14" s="116"/>
      <c r="E14" s="117" t="s">
        <v>146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37"/>
    </row>
    <row r="15" spans="1:51" ht="15" customHeight="1">
      <c r="A15" s="122" t="s">
        <v>98</v>
      </c>
      <c r="B15" s="76"/>
      <c r="C15" s="112" t="s">
        <v>144</v>
      </c>
      <c r="D15" s="113"/>
      <c r="E15" s="88" t="s">
        <v>143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6" t="s">
        <v>137</v>
      </c>
      <c r="S15" s="86"/>
      <c r="T15" s="86"/>
      <c r="U15" s="86"/>
      <c r="V15" s="27" t="s">
        <v>8</v>
      </c>
      <c r="W15" s="84" t="s">
        <v>138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140</v>
      </c>
      <c r="AM15" s="125"/>
      <c r="AN15" s="125"/>
      <c r="AO15" s="125"/>
      <c r="AP15" s="125"/>
      <c r="AQ15" s="125"/>
      <c r="AR15" s="125"/>
      <c r="AS15" s="36" t="s">
        <v>126</v>
      </c>
      <c r="AT15" s="236">
        <v>56</v>
      </c>
    </row>
    <row r="16" spans="1:51" ht="18" customHeight="1">
      <c r="A16" s="75"/>
      <c r="B16" s="76"/>
      <c r="C16" s="115" t="s">
        <v>145</v>
      </c>
      <c r="D16" s="116"/>
      <c r="E16" s="117" t="s">
        <v>146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139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3"/>
      <c r="AK16" s="128" t="s">
        <v>141</v>
      </c>
      <c r="AL16" s="129"/>
      <c r="AM16" s="129"/>
      <c r="AN16" s="129"/>
      <c r="AO16" s="37" t="s">
        <v>127</v>
      </c>
      <c r="AP16" s="130" t="s">
        <v>142</v>
      </c>
      <c r="AQ16" s="129"/>
      <c r="AR16" s="129"/>
      <c r="AS16" s="131"/>
      <c r="AT16" s="236"/>
    </row>
    <row r="17" spans="1:46">
      <c r="A17" s="75" t="s">
        <v>0</v>
      </c>
      <c r="B17" s="76"/>
      <c r="C17" s="135" t="str">
        <f>IF(P16="","",P16)</f>
        <v>袖ケ浦市蔵波4071-182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5" t="str">
        <f>IF(AL15="","",AL15&amp;"-"&amp;AK16&amp;"-"&amp;AP16)</f>
        <v>090-9676-5947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149</v>
      </c>
      <c r="D21" s="54"/>
      <c r="E21" s="54">
        <v>9676</v>
      </c>
      <c r="F21" s="54"/>
      <c r="G21" s="54">
        <v>5947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6" t="s">
        <v>105</v>
      </c>
      <c r="D23" s="137"/>
      <c r="E23" s="138" t="s">
        <v>106</v>
      </c>
      <c r="F23" s="139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1" t="s">
        <v>99</v>
      </c>
      <c r="Q23" s="119"/>
      <c r="R23" s="119"/>
      <c r="S23" s="119"/>
      <c r="T23" s="20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3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>
        <v>1</v>
      </c>
      <c r="C25" s="112" t="s">
        <v>164</v>
      </c>
      <c r="D25" s="113"/>
      <c r="E25" s="88" t="s">
        <v>165</v>
      </c>
      <c r="F25" s="89"/>
      <c r="G25" s="93" t="s">
        <v>147</v>
      </c>
      <c r="H25" s="95"/>
      <c r="I25" s="93" t="s">
        <v>166</v>
      </c>
      <c r="J25" s="94"/>
      <c r="K25" s="94"/>
      <c r="L25" s="95"/>
      <c r="M25" s="99">
        <v>520127522</v>
      </c>
      <c r="N25" s="94"/>
      <c r="O25" s="95"/>
      <c r="P25" s="99">
        <v>151</v>
      </c>
      <c r="Q25" s="94"/>
      <c r="R25" s="94"/>
      <c r="S25" s="94"/>
      <c r="T25" s="100"/>
      <c r="U25" s="1"/>
      <c r="V25" s="1"/>
      <c r="W25" s="1"/>
      <c r="X25" s="1"/>
      <c r="Y25" s="102">
        <v>6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167</v>
      </c>
      <c r="D26" s="116"/>
      <c r="E26" s="117" t="s">
        <v>168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164</v>
      </c>
      <c r="D27" s="113"/>
      <c r="E27" s="88" t="s">
        <v>169</v>
      </c>
      <c r="F27" s="89"/>
      <c r="G27" s="93" t="s">
        <v>147</v>
      </c>
      <c r="H27" s="95"/>
      <c r="I27" s="93" t="s">
        <v>166</v>
      </c>
      <c r="J27" s="94"/>
      <c r="K27" s="94"/>
      <c r="L27" s="95"/>
      <c r="M27" s="99">
        <v>520127515</v>
      </c>
      <c r="N27" s="94"/>
      <c r="O27" s="95"/>
      <c r="P27" s="99">
        <v>153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167</v>
      </c>
      <c r="D28" s="116"/>
      <c r="E28" s="117" t="s">
        <v>170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181</v>
      </c>
      <c r="D29" s="113"/>
      <c r="E29" s="88" t="s">
        <v>182</v>
      </c>
      <c r="F29" s="89"/>
      <c r="G29" s="93" t="s">
        <v>147</v>
      </c>
      <c r="H29" s="95"/>
      <c r="I29" s="93" t="s">
        <v>187</v>
      </c>
      <c r="J29" s="94"/>
      <c r="K29" s="94"/>
      <c r="L29" s="95"/>
      <c r="M29" s="99">
        <v>524206322</v>
      </c>
      <c r="N29" s="94"/>
      <c r="O29" s="95"/>
      <c r="P29" s="99">
        <v>143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175</v>
      </c>
      <c r="D30" s="116"/>
      <c r="E30" s="117" t="s">
        <v>176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202</v>
      </c>
      <c r="D31" s="113"/>
      <c r="E31" s="88" t="s">
        <v>203</v>
      </c>
      <c r="F31" s="89"/>
      <c r="G31" s="93" t="s">
        <v>206</v>
      </c>
      <c r="H31" s="95"/>
      <c r="I31" s="93" t="s">
        <v>207</v>
      </c>
      <c r="J31" s="94"/>
      <c r="K31" s="94"/>
      <c r="L31" s="95"/>
      <c r="M31" s="99">
        <v>525574970</v>
      </c>
      <c r="N31" s="94"/>
      <c r="O31" s="95"/>
      <c r="P31" s="99">
        <v>148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200</v>
      </c>
      <c r="D32" s="116"/>
      <c r="E32" s="117" t="s">
        <v>201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210</v>
      </c>
      <c r="D33" s="113"/>
      <c r="E33" s="88" t="s">
        <v>211</v>
      </c>
      <c r="F33" s="89"/>
      <c r="G33" s="93" t="s">
        <v>204</v>
      </c>
      <c r="H33" s="95"/>
      <c r="I33" s="93" t="s">
        <v>205</v>
      </c>
      <c r="J33" s="94"/>
      <c r="K33" s="94"/>
      <c r="L33" s="95"/>
      <c r="M33" s="99">
        <v>525574963</v>
      </c>
      <c r="N33" s="94"/>
      <c r="O33" s="95"/>
      <c r="P33" s="99">
        <v>151</v>
      </c>
      <c r="Q33" s="94"/>
      <c r="R33" s="94"/>
      <c r="S33" s="94"/>
      <c r="T33" s="100"/>
      <c r="U33" s="1"/>
      <c r="V33" s="1"/>
      <c r="W33" s="1"/>
      <c r="X33" s="1"/>
      <c r="Y33" s="199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208</v>
      </c>
      <c r="D34" s="116"/>
      <c r="E34" s="117" t="s">
        <v>209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0"/>
      <c r="Z34" s="152"/>
      <c r="AA34" s="152"/>
      <c r="AB34" s="152"/>
      <c r="AC34" s="152"/>
      <c r="AD34" s="152"/>
      <c r="AE34" s="152"/>
      <c r="AF34" s="152"/>
      <c r="AG34" s="18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171</v>
      </c>
      <c r="D35" s="113"/>
      <c r="E35" s="88" t="s">
        <v>172</v>
      </c>
      <c r="F35" s="89"/>
      <c r="G35" s="93" t="s">
        <v>147</v>
      </c>
      <c r="H35" s="95"/>
      <c r="I35" s="93" t="s">
        <v>166</v>
      </c>
      <c r="J35" s="94"/>
      <c r="K35" s="94"/>
      <c r="L35" s="95"/>
      <c r="M35" s="99">
        <v>520807226</v>
      </c>
      <c r="N35" s="94"/>
      <c r="O35" s="95"/>
      <c r="P35" s="99">
        <v>146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173</v>
      </c>
      <c r="D36" s="116"/>
      <c r="E36" s="117" t="s">
        <v>174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183</v>
      </c>
      <c r="D37" s="113"/>
      <c r="E37" s="88" t="s">
        <v>184</v>
      </c>
      <c r="F37" s="89"/>
      <c r="G37" s="93" t="s">
        <v>147</v>
      </c>
      <c r="H37" s="95"/>
      <c r="I37" s="93" t="s">
        <v>166</v>
      </c>
      <c r="J37" s="94"/>
      <c r="K37" s="94"/>
      <c r="L37" s="95"/>
      <c r="M37" s="99">
        <v>524307869</v>
      </c>
      <c r="N37" s="94"/>
      <c r="O37" s="95"/>
      <c r="P37" s="99">
        <v>139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177</v>
      </c>
      <c r="D38" s="116"/>
      <c r="E38" s="117" t="s">
        <v>178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185</v>
      </c>
      <c r="D39" s="113"/>
      <c r="E39" s="88" t="s">
        <v>186</v>
      </c>
      <c r="F39" s="89"/>
      <c r="G39" s="93" t="s">
        <v>147</v>
      </c>
      <c r="H39" s="95"/>
      <c r="I39" s="93" t="s">
        <v>187</v>
      </c>
      <c r="J39" s="94"/>
      <c r="K39" s="94"/>
      <c r="L39" s="95"/>
      <c r="M39" s="99">
        <v>525073404</v>
      </c>
      <c r="N39" s="94"/>
      <c r="O39" s="95"/>
      <c r="P39" s="99">
        <v>140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179</v>
      </c>
      <c r="D40" s="116"/>
      <c r="E40" s="117" t="s">
        <v>180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194</v>
      </c>
      <c r="D41" s="113"/>
      <c r="E41" s="88" t="s">
        <v>213</v>
      </c>
      <c r="F41" s="89"/>
      <c r="G41" s="93" t="s">
        <v>214</v>
      </c>
      <c r="H41" s="95"/>
      <c r="I41" s="93" t="s">
        <v>215</v>
      </c>
      <c r="J41" s="94"/>
      <c r="K41" s="94"/>
      <c r="L41" s="95"/>
      <c r="M41" s="99">
        <v>522118061</v>
      </c>
      <c r="N41" s="94"/>
      <c r="O41" s="95"/>
      <c r="P41" s="99">
        <v>120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192</v>
      </c>
      <c r="D42" s="116"/>
      <c r="E42" s="117" t="s">
        <v>212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218</v>
      </c>
      <c r="D43" s="113"/>
      <c r="E43" s="88" t="s">
        <v>219</v>
      </c>
      <c r="F43" s="89"/>
      <c r="G43" s="93" t="s">
        <v>214</v>
      </c>
      <c r="H43" s="95"/>
      <c r="I43" s="93" t="s">
        <v>166</v>
      </c>
      <c r="J43" s="94"/>
      <c r="K43" s="94"/>
      <c r="L43" s="95"/>
      <c r="M43" s="99">
        <v>522892954</v>
      </c>
      <c r="N43" s="94"/>
      <c r="O43" s="95"/>
      <c r="P43" s="99">
        <v>134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216</v>
      </c>
      <c r="D44" s="116"/>
      <c r="E44" s="117" t="s">
        <v>217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222</v>
      </c>
      <c r="D45" s="113"/>
      <c r="E45" s="88" t="s">
        <v>223</v>
      </c>
      <c r="F45" s="89"/>
      <c r="G45" s="93" t="s">
        <v>214</v>
      </c>
      <c r="H45" s="95"/>
      <c r="I45" s="93" t="s">
        <v>187</v>
      </c>
      <c r="J45" s="94"/>
      <c r="K45" s="94"/>
      <c r="L45" s="95"/>
      <c r="M45" s="99">
        <v>524694136</v>
      </c>
      <c r="N45" s="94"/>
      <c r="O45" s="95"/>
      <c r="P45" s="99">
        <v>124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220</v>
      </c>
      <c r="D46" s="116"/>
      <c r="E46" s="117" t="s">
        <v>221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/>
      <c r="D47" s="113"/>
      <c r="E47" s="88"/>
      <c r="F47" s="89"/>
      <c r="G47" s="93"/>
      <c r="H47" s="95"/>
      <c r="I47" s="93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3"/>
      <c r="B48" s="154"/>
      <c r="C48" s="155"/>
      <c r="D48" s="156"/>
      <c r="E48" s="157"/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9"/>
      <c r="F49" s="220"/>
      <c r="G49" s="225"/>
      <c r="H49" s="208"/>
      <c r="I49" s="225"/>
      <c r="J49" s="207"/>
      <c r="K49" s="207"/>
      <c r="L49" s="208"/>
      <c r="M49" s="206"/>
      <c r="N49" s="207"/>
      <c r="O49" s="208"/>
      <c r="P49" s="206"/>
      <c r="Q49" s="207"/>
      <c r="R49" s="207"/>
      <c r="S49" s="207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6"/>
      <c r="C50" s="221"/>
      <c r="D50" s="222"/>
      <c r="E50" s="223"/>
      <c r="F50" s="224"/>
      <c r="G50" s="209"/>
      <c r="H50" s="211"/>
      <c r="I50" s="209"/>
      <c r="J50" s="210"/>
      <c r="K50" s="210"/>
      <c r="L50" s="211"/>
      <c r="M50" s="209"/>
      <c r="N50" s="210"/>
      <c r="O50" s="211"/>
      <c r="P50" s="209"/>
      <c r="Q50" s="210"/>
      <c r="R50" s="210"/>
      <c r="S50" s="210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5"/>
      <c r="C51" s="217"/>
      <c r="D51" s="218"/>
      <c r="E51" s="219"/>
      <c r="F51" s="220"/>
      <c r="G51" s="225"/>
      <c r="H51" s="208"/>
      <c r="I51" s="225"/>
      <c r="J51" s="207"/>
      <c r="K51" s="207"/>
      <c r="L51" s="208"/>
      <c r="M51" s="206"/>
      <c r="N51" s="207"/>
      <c r="O51" s="208"/>
      <c r="P51" s="206"/>
      <c r="Q51" s="207"/>
      <c r="R51" s="207"/>
      <c r="S51" s="207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3"/>
      <c r="F52" s="234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3" t="s">
        <v>188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38">
        <f>LEN(A55)</f>
        <v>99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B26" sqref="B26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男子</v>
      </c>
      <c r="I5" s="9">
        <f>入力!Y25</f>
        <v>6</v>
      </c>
      <c r="J5" s="249" t="str">
        <f>IF(入力!A55="","",入力!A55)</f>
        <v>袖ケ浦市周辺のバレーボール大好き少年が集まって活動しています。
大会が開催されること、参加できることに感謝し、みんなで力を合わせ目標に向かって最後まで精一杯頑張ります！笑顔で、仲間を信じて諦めない！</v>
      </c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16002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432543023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森本</v>
      </c>
      <c r="D16" s="13" t="str">
        <f>IF(入力!E8="","",入力!E8)</f>
        <v>国広</v>
      </c>
      <c r="E16" s="13" t="str">
        <f>IF(入力!C7="","",入力!C7)</f>
        <v>モリモト</v>
      </c>
      <c r="F16" s="13" t="str">
        <f>IF(入力!E7="","",入力!E7)</f>
        <v>クニヒロ</v>
      </c>
      <c r="G16" s="13">
        <f>IF(入力!G7="","",入力!G7)</f>
        <v>506485886</v>
      </c>
      <c r="H16" s="13">
        <f>IF(入力!J7="","",入力!J7)</f>
        <v>21058</v>
      </c>
      <c r="I16" s="13">
        <f>IF(入力!M7="","",入力!M7)</f>
        <v>334450</v>
      </c>
      <c r="J16" s="13"/>
      <c r="K16" s="13"/>
      <c r="L16" s="13">
        <f>IF(入力!AT7="","",入力!AT7)</f>
        <v>69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0257</v>
      </c>
      <c r="T16" s="13" t="str">
        <f>IF(入力!P8="","",入力!P8)</f>
        <v>袖ケ浦市神納１－１８－１１</v>
      </c>
      <c r="U16" s="13" t="str">
        <f>IF(入力!AL7="","",入力!AL7)</f>
        <v>090</v>
      </c>
      <c r="V16" s="13" t="str">
        <f>IF(入力!AK8="","",入力!AK8)</f>
        <v>2751</v>
      </c>
      <c r="W16" s="13" t="str">
        <f>IF(入力!AP8="","",入力!AP8)</f>
        <v>5973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根本</v>
      </c>
      <c r="D17" s="13" t="str">
        <f>IF(入力!E10="","",入力!E10)</f>
        <v>茂樹</v>
      </c>
      <c r="E17" s="13" t="str">
        <f>IF(入力!C9="","",入力!C9)</f>
        <v>ネモト</v>
      </c>
      <c r="F17" s="13" t="str">
        <f>IF(入力!E9="","",入力!E9)</f>
        <v>シゲキ</v>
      </c>
      <c r="G17" s="13">
        <f>IF(入力!G9="","",入力!G9)</f>
        <v>523137689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0241</v>
      </c>
      <c r="T17" s="13" t="str">
        <f>IF(入力!P10="","",入力!P10)</f>
        <v>袖ケ浦市代宿５７－１１</v>
      </c>
      <c r="U17" s="13" t="str">
        <f>IF(入力!AL9="","",入力!AL9)</f>
        <v>090</v>
      </c>
      <c r="V17" s="13" t="str">
        <f>IF(入力!AK10="","",入力!AK10)</f>
        <v>3687</v>
      </c>
      <c r="W17" s="13" t="str">
        <f>IF(入力!AP10="","",入力!AP10)</f>
        <v>7722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西山</v>
      </c>
      <c r="D20" s="13" t="str">
        <f>IF(入力!E12="","",入力!E12)</f>
        <v xml:space="preserve"> 信行</v>
      </c>
      <c r="E20" s="13" t="str">
        <f>IF(入力!C11="","",入力!C11)</f>
        <v>ニシヤマ</v>
      </c>
      <c r="F20" s="13" t="str">
        <f>IF(入力!E11="","",入力!E11)</f>
        <v>ノブユキ</v>
      </c>
      <c r="G20" s="13">
        <f>IF(入力!G11="","",入力!G11)</f>
        <v>522559116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292</v>
      </c>
      <c r="S20" s="13" t="str">
        <f>IF(入力!W11="","",入力!W11)</f>
        <v>0819</v>
      </c>
      <c r="T20" s="13" t="str">
        <f>IF(入力!P12="","",入力!P12)</f>
        <v>木更津市羽鳥野４－１－８４</v>
      </c>
      <c r="U20" s="13" t="str">
        <f>IF(入力!AL11="","",入力!AL11)</f>
        <v>090</v>
      </c>
      <c r="V20" s="13" t="str">
        <f>IF(入力!AK12="","",入力!AK12)</f>
        <v>4005</v>
      </c>
      <c r="W20" s="13" t="str">
        <f>IF(入力!AP12="","",入力!AP12)</f>
        <v>4994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9676</v>
      </c>
      <c r="P22" s="13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笠原</v>
      </c>
      <c r="D24" s="51" t="str">
        <f>VLOOKUP($B$51,$A$53:$F$352,4)</f>
        <v>玲都</v>
      </c>
      <c r="E24" s="51" t="str">
        <f>VLOOKUP($B$51,$A$53:$F$352,5)</f>
        <v>カサハラ</v>
      </c>
      <c r="F24" s="51" t="str">
        <f>VLOOKUP($B$51,$A$53:$F$352,6)</f>
        <v>レツ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笠原</v>
      </c>
      <c r="D53" s="13" t="str">
        <f>IF(入力!E26="","",入力!E26)</f>
        <v>玲都</v>
      </c>
      <c r="E53" s="13" t="str">
        <f>IF(入力!C25="","",入力!C25)</f>
        <v>カサハラ</v>
      </c>
      <c r="F53" s="13" t="str">
        <f>IF(入力!E25="","",入力!E25)</f>
        <v>レツ</v>
      </c>
      <c r="G53" s="13">
        <f>IF(入力!M25="","",入力!M25)</f>
        <v>520127522</v>
      </c>
      <c r="H53" s="13" t="str">
        <f>IF(入力!I25="","",入力!I25)</f>
        <v>袖ケ浦市立昭和小学校</v>
      </c>
      <c r="I53" s="13" t="str">
        <f>IF(入力!G25="","",入力!G25)</f>
        <v>５年生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笠原</v>
      </c>
      <c r="D54" s="13" t="str">
        <f>IF(入力!E28="","",入力!E28)</f>
        <v>律都</v>
      </c>
      <c r="E54" s="13" t="str">
        <f>IF(入力!C27="","",入力!C27)</f>
        <v>カサハラ</v>
      </c>
      <c r="F54" s="13" t="str">
        <f>IF(入力!E27="","",入力!E27)</f>
        <v>リツ</v>
      </c>
      <c r="G54" s="13">
        <f>IF(入力!M27="","",入力!M27)</f>
        <v>520127515</v>
      </c>
      <c r="H54" s="13" t="str">
        <f>IF(入力!I27="","",入力!I27)</f>
        <v>袖ケ浦市立昭和小学校</v>
      </c>
      <c r="I54" s="13" t="str">
        <f>IF(入力!G27="","",入力!G27)</f>
        <v>５年生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河野</v>
      </c>
      <c r="D55" s="13" t="str">
        <f>IF(入力!E30="","",入力!E30)</f>
        <v>良太</v>
      </c>
      <c r="E55" s="13" t="str">
        <f>IF(入力!C29="","",入力!C29)</f>
        <v>コウノ</v>
      </c>
      <c r="F55" s="13" t="str">
        <f>IF(入力!E29="","",入力!E29)</f>
        <v>リョウタ</v>
      </c>
      <c r="G55" s="13">
        <f>IF(入力!M29="","",入力!M29)</f>
        <v>524206322</v>
      </c>
      <c r="H55" s="13" t="str">
        <f>IF(入力!I29="","",入力!I29)</f>
        <v>袖ケ浦市立奈良輪小学校</v>
      </c>
      <c r="I55" s="13" t="str">
        <f>IF(入力!G29="","",入力!G29)</f>
        <v>５年生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古泉</v>
      </c>
      <c r="D56" s="13" t="str">
        <f>IF(入力!E32="","",入力!E32)</f>
        <v>大和</v>
      </c>
      <c r="E56" s="13" t="str">
        <f>IF(入力!C31="","",入力!C31)</f>
        <v>コイズミ</v>
      </c>
      <c r="F56" s="13" t="str">
        <f>IF(入力!E31="","",入力!E31)</f>
        <v>ヤマト</v>
      </c>
      <c r="G56" s="13">
        <f>IF(入力!M31="","",入力!M31)</f>
        <v>525574970</v>
      </c>
      <c r="H56" s="13" t="str">
        <f>IF(入力!I31="","",入力!I31)</f>
        <v>袖ヶ浦市立蔵波小学校</v>
      </c>
      <c r="I56" s="13" t="str">
        <f>IF(入力!G31="","",入力!G31)</f>
        <v>６年生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中村</v>
      </c>
      <c r="D57" s="13" t="str">
        <f>IF(入力!E34="","",入力!E34)</f>
        <v>英一朗</v>
      </c>
      <c r="E57" s="13" t="str">
        <f>IF(入力!C33="","",入力!C33)</f>
        <v>ナカムラ</v>
      </c>
      <c r="F57" s="13" t="str">
        <f>IF(入力!E33="","",入力!E33)</f>
        <v>エイイチロウ</v>
      </c>
      <c r="G57" s="13">
        <f>IF(入力!M33="","",入力!M33)</f>
        <v>525574963</v>
      </c>
      <c r="H57" s="13" t="str">
        <f>IF(入力!I33="","",入力!I33)</f>
        <v>袖ヶ浦市立蔵波小学校</v>
      </c>
      <c r="I57" s="13" t="str">
        <f>IF(入力!G33="","",入力!G33)</f>
        <v>６年生</v>
      </c>
      <c r="J57" s="13">
        <f>IF(入力!P33="","",入力!P33)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五十嵐</v>
      </c>
      <c r="D58" s="13" t="str">
        <f>IF(入力!E36="","",入力!E36)</f>
        <v>碧斗</v>
      </c>
      <c r="E58" s="13" t="str">
        <f>IF(入力!C35="","",入力!C35)</f>
        <v>イガラシ</v>
      </c>
      <c r="F58" s="13" t="str">
        <f>IF(入力!E35="","",入力!E35)</f>
        <v>アイト</v>
      </c>
      <c r="G58" s="13">
        <f>IF(入力!M35="","",入力!M35)</f>
        <v>520807226</v>
      </c>
      <c r="H58" s="13" t="str">
        <f>IF(入力!I35="","",入力!I35)</f>
        <v>袖ケ浦市立昭和小学校</v>
      </c>
      <c r="I58" s="13" t="str">
        <f>IF(入力!G35="","",入力!G35)</f>
        <v>５年生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佐竹</v>
      </c>
      <c r="D59" s="13" t="str">
        <f>IF(入力!E38="","",入力!E38)</f>
        <v>泰征</v>
      </c>
      <c r="E59" s="13" t="str">
        <f>IF(入力!C37="","",入力!C37)</f>
        <v>サタケ</v>
      </c>
      <c r="F59" s="13" t="str">
        <f>IF(入力!E37="","",入力!E37)</f>
        <v>タイセイ</v>
      </c>
      <c r="G59" s="13">
        <f>IF(入力!M37="","",入力!M37)</f>
        <v>524307869</v>
      </c>
      <c r="H59" s="13" t="str">
        <f>IF(入力!I37="","",入力!I37)</f>
        <v>袖ケ浦市立昭和小学校</v>
      </c>
      <c r="I59" s="13" t="str">
        <f>IF(入力!G37="","",入力!G37)</f>
        <v>５年生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市原</v>
      </c>
      <c r="D60" s="13" t="str">
        <f>IF(入力!E40="","",入力!E40)</f>
        <v>雄斗</v>
      </c>
      <c r="E60" s="13" t="str">
        <f>IF(入力!C39="","",入力!C39)</f>
        <v>イチハラ</v>
      </c>
      <c r="F60" s="13" t="str">
        <f>IF(入力!E39="","",入力!E39)</f>
        <v>ユウト</v>
      </c>
      <c r="G60" s="13">
        <f>IF(入力!M39="","",入力!M39)</f>
        <v>525073404</v>
      </c>
      <c r="H60" s="13" t="str">
        <f>IF(入力!I39="","",入力!I39)</f>
        <v>袖ケ浦市立奈良輪小学校</v>
      </c>
      <c r="I60" s="13" t="str">
        <f>IF(入力!G39="","",入力!G39)</f>
        <v>５年生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根本</v>
      </c>
      <c r="D61" s="13" t="str">
        <f>IF(入力!E42="","",入力!E42)</f>
        <v>隼勢</v>
      </c>
      <c r="E61" s="13" t="str">
        <f>IF(入力!C41="","",入力!C41)</f>
        <v>ネモト</v>
      </c>
      <c r="F61" s="13" t="str">
        <f>IF(入力!E41="","",入力!E41)</f>
        <v>シュント</v>
      </c>
      <c r="G61" s="13">
        <f>IF(入力!M41="","",入力!M41)</f>
        <v>522118061</v>
      </c>
      <c r="H61" s="13" t="str">
        <f>IF(入力!I41="","",入力!I41)</f>
        <v>袖ケ浦市立長浦小学校</v>
      </c>
      <c r="I61" s="13" t="str">
        <f>IF(入力!G41="","",入力!G41)</f>
        <v>４年生</v>
      </c>
      <c r="J61" s="13">
        <f>IF(入力!P41="","",入力!P41)</f>
        <v>120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花房</v>
      </c>
      <c r="D62" s="13" t="str">
        <f>IF(入力!E44="","",入力!E44)</f>
        <v>綾哉</v>
      </c>
      <c r="E62" s="13" t="str">
        <f>IF(入力!C43="","",入力!C43)</f>
        <v>ハナフサ</v>
      </c>
      <c r="F62" s="13" t="str">
        <f>IF(入力!E43="","",入力!E43)</f>
        <v>リョウヤ</v>
      </c>
      <c r="G62" s="13">
        <f>IF(入力!M43="","",入力!M43)</f>
        <v>522892954</v>
      </c>
      <c r="H62" s="13" t="str">
        <f>IF(入力!I43="","",入力!I43)</f>
        <v>袖ケ浦市立昭和小学校</v>
      </c>
      <c r="I62" s="13" t="str">
        <f>IF(入力!G43="","",入力!G43)</f>
        <v>４年生</v>
      </c>
      <c r="J62" s="13">
        <f>IF(入力!P43="","",入力!P43)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千葉</v>
      </c>
      <c r="D63" s="13" t="str">
        <f>IF(入力!E46="","",入力!E46)</f>
        <v>瑛心</v>
      </c>
      <c r="E63" s="13" t="str">
        <f>IF(入力!C45="","",入力!C45)</f>
        <v>チバ</v>
      </c>
      <c r="F63" s="13" t="str">
        <f>IF(入力!E45="","",入力!E45)</f>
        <v>エイシン</v>
      </c>
      <c r="G63" s="13">
        <f>IF(入力!M45="","",入力!M45)</f>
        <v>524694136</v>
      </c>
      <c r="H63" s="13" t="str">
        <f>IF(入力!I45="","",入力!I45)</f>
        <v>袖ケ浦市立奈良輪小学校</v>
      </c>
      <c r="I63" s="13" t="str">
        <f>IF(入力!G45="","",入力!G45)</f>
        <v>４年生</v>
      </c>
      <c r="J63" s="13">
        <f>IF(入力!P45="","",入力!P45)</f>
        <v>124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2025-09-07T11:48:26Z</dcterms:modified>
</cp:coreProperties>
</file>