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5年資料\新人大会\"/>
    </mc:Choice>
  </mc:AlternateContent>
  <xr:revisionPtr revIDLastSave="0" documentId="13_ncr:1_{49956ADA-4CF9-4588-8384-010A9410FDF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905" yWindow="-14295" windowWidth="16470" windowHeight="128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<sst xmlns="http://schemas.openxmlformats.org/spreadsheetml/2006/main" count="300" uniqueCount="224">
  <si>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</si>
  <si>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</si>
  <si>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</si>
  <si>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</si>
  <si>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</si>
  <si>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</si>
  <si>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</si>
  <si>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</si>
  <si>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</si>
  <si>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</si>
  <si>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</si>
  <si>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</si>
  <si>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</si>
  <si>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</si>
  <si>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</si>
  <si>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</si>
  <si>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</si>
  <si>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</si>
  <si>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</si>
  <si>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</si>
  <si>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</si>
  <si>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</si>
  <si>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</si>
  <si>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</si>
  <si>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</si>
  <si>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</si>
  <si>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</si>
  <si>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</si>
  <si>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</si>
  <si>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</si>
  <si>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</si>
  <si>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</si>
  <si>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</si>
  <si>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</si>
  <si>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</si>
  <si>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</si>
  <si>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</si>
  <si>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</si>
  <si>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</si>
  <si>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</si>
  <si>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</si>
  <si>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</si>
  <si>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</si>
  <si>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</si>
  <si>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</si>
  <si>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</si>
  <si>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</si>
  <si>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</si>
  <si>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</si>
  <si>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</si>
  <si>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</si>
  <si>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</si>
  <si>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</si>
  <si>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</si>
  <si>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</si>
  <si>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</si>
  <si>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</si>
  <si>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</si>
  <si>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</si>
  <si>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</si>
  <si>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</si>
  <si>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</si>
  <si>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</si>
  <si>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</si>
  <si>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</si>
  <si>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</si>
  <si>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</si>
  <si>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</si>
  <si>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</si>
  <si>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</si>
  <si>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</si>
  <si>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</si>
  <si>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</si>
  <si>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</si>
  <si>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</si>
  <si>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</si>
  <si>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</si>
  <si>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</si>
  <si>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</si>
  <si>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</si>
  <si>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</si>
  <si>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</si>
  <si>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</si>
  <si>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</si>
  <si>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</si>
  <si>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</si>
  <si>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</si>
  <si>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</si>
  <si>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</si>
  <si>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</si>
  <si>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</si>
  <si>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</si>
  <si>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</si>
  <si>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</si>
  <si>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</si>
  <si>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</si>
  <si>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</si>
  <si>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</si>
  <si>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</si>
  <si>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</si>
  <si>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</si>
  <si>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</si>
  <si>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</si>
  <si>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</si>
  <si>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</si>
  <si>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</si>
  <si>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</si>
  <si>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</si>
  <si>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</si>
  <si>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</si>
  <si>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</si>
  <si>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</si>
  <si>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</si>
  <si>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</si>
  <si>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</si>
  <si>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</si>
  <si>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</si>
  <si>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</si>
  <si>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</si>
  <si>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</si>
  <si>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</si>
  <si>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</si>
  <si>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</si>
  <si>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</si>
  <si>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</si>
  <si>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</si>
  <si>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</si>
  <si>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</si>
  <si>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</si>
  <si>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</si>
  <si>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</si>
  <si>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</si>
  <si>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</si>
  <si>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ショウワキッズ</t>
    <phoneticPr fontId="2"/>
  </si>
  <si>
    <t>昭和ＫＩＤＳ</t>
    <phoneticPr fontId="2"/>
  </si>
  <si>
    <t>千葉県袖ケ浦市</t>
    <phoneticPr fontId="2"/>
  </si>
  <si>
    <t>ＪＲ内房</t>
    <phoneticPr fontId="2"/>
  </si>
  <si>
    <t>袖ケ浦</t>
    <phoneticPr fontId="2"/>
  </si>
  <si>
    <t>森本</t>
    <phoneticPr fontId="2"/>
  </si>
  <si>
    <t>モリモト</t>
    <phoneticPr fontId="2"/>
  </si>
  <si>
    <t>国広</t>
    <phoneticPr fontId="2"/>
  </si>
  <si>
    <t>クニヒロ</t>
    <phoneticPr fontId="2"/>
  </si>
  <si>
    <t>299</t>
    <phoneticPr fontId="2"/>
  </si>
  <si>
    <t>0257</t>
    <phoneticPr fontId="2"/>
  </si>
  <si>
    <t>袖ケ浦市神納１－１８－１１</t>
    <phoneticPr fontId="2"/>
  </si>
  <si>
    <t>090</t>
    <phoneticPr fontId="2"/>
  </si>
  <si>
    <t>2751</t>
    <phoneticPr fontId="2"/>
  </si>
  <si>
    <t>5973</t>
    <phoneticPr fontId="2"/>
  </si>
  <si>
    <t>根本</t>
  </si>
  <si>
    <t>根本</t>
    <phoneticPr fontId="2"/>
  </si>
  <si>
    <t>ネモト</t>
  </si>
  <si>
    <t>ネモト</t>
    <phoneticPr fontId="2"/>
  </si>
  <si>
    <t>茂樹</t>
    <phoneticPr fontId="2"/>
  </si>
  <si>
    <t>シゲキ</t>
    <phoneticPr fontId="2"/>
  </si>
  <si>
    <t>0241</t>
    <phoneticPr fontId="2"/>
  </si>
  <si>
    <t>袖ケ浦市代宿５７－１１</t>
    <phoneticPr fontId="2"/>
  </si>
  <si>
    <t>3687</t>
    <phoneticPr fontId="2"/>
  </si>
  <si>
    <t>7722</t>
    <phoneticPr fontId="2"/>
  </si>
  <si>
    <t>西山</t>
    <phoneticPr fontId="2"/>
  </si>
  <si>
    <t>ニシヤマ</t>
    <phoneticPr fontId="2"/>
  </si>
  <si>
    <t>ノブユキ</t>
    <phoneticPr fontId="2"/>
  </si>
  <si>
    <t>信行</t>
    <phoneticPr fontId="2"/>
  </si>
  <si>
    <t>木更津市羽鳥野４－１－８４</t>
    <phoneticPr fontId="2"/>
  </si>
  <si>
    <t>292</t>
    <phoneticPr fontId="2"/>
  </si>
  <si>
    <t>0819</t>
    <phoneticPr fontId="2"/>
  </si>
  <si>
    <t>4005</t>
    <phoneticPr fontId="2"/>
  </si>
  <si>
    <t>4994</t>
    <phoneticPr fontId="2"/>
  </si>
  <si>
    <t>田中</t>
    <phoneticPr fontId="2"/>
  </si>
  <si>
    <t>俊樹</t>
    <phoneticPr fontId="2"/>
  </si>
  <si>
    <t>タナカ</t>
    <phoneticPr fontId="2"/>
  </si>
  <si>
    <t>トシキ</t>
    <phoneticPr fontId="2"/>
  </si>
  <si>
    <t>袖ケ浦市蔵波4071-182</t>
    <phoneticPr fontId="2"/>
  </si>
  <si>
    <t>0243</t>
    <phoneticPr fontId="2"/>
  </si>
  <si>
    <t>9676</t>
    <phoneticPr fontId="2"/>
  </si>
  <si>
    <t>5947</t>
    <phoneticPr fontId="2"/>
  </si>
  <si>
    <t>イガラシ</t>
  </si>
  <si>
    <t>アイト</t>
  </si>
  <si>
    <t>五十嵐</t>
  </si>
  <si>
    <t>碧斗</t>
  </si>
  <si>
    <t>5年生</t>
    <rPh sb="1" eb="3">
      <t>ネンセイ</t>
    </rPh>
    <phoneticPr fontId="2"/>
  </si>
  <si>
    <t>袖ケ浦市立昭和小学校</t>
    <phoneticPr fontId="2"/>
  </si>
  <si>
    <t>サタケ</t>
  </si>
  <si>
    <t>タイセイ</t>
  </si>
  <si>
    <t>佐竹</t>
  </si>
  <si>
    <t>泰征</t>
  </si>
  <si>
    <t>イチハラ</t>
  </si>
  <si>
    <t>ユウト</t>
  </si>
  <si>
    <t>市原</t>
  </si>
  <si>
    <t>雄斗</t>
  </si>
  <si>
    <t>袖ケ浦市立奈良輪小学校</t>
    <phoneticPr fontId="2"/>
  </si>
  <si>
    <t>坂</t>
    <phoneticPr fontId="2"/>
  </si>
  <si>
    <t>結希</t>
    <phoneticPr fontId="2"/>
  </si>
  <si>
    <t>サカ</t>
    <phoneticPr fontId="2"/>
  </si>
  <si>
    <t>ユズキ</t>
    <phoneticPr fontId="2"/>
  </si>
  <si>
    <t>シュント</t>
  </si>
  <si>
    <t>隼勢</t>
  </si>
  <si>
    <t>４年生</t>
    <rPh sb="1" eb="3">
      <t>ネンセイ</t>
    </rPh>
    <phoneticPr fontId="2"/>
  </si>
  <si>
    <t>袖ケ浦市立長浦小学校</t>
    <phoneticPr fontId="2"/>
  </si>
  <si>
    <t>ハナフサ</t>
  </si>
  <si>
    <t>リョウヤ</t>
  </si>
  <si>
    <t>花房</t>
  </si>
  <si>
    <t>綾哉</t>
  </si>
  <si>
    <t>チバ</t>
  </si>
  <si>
    <t>エイシン</t>
  </si>
  <si>
    <t>千葉</t>
  </si>
  <si>
    <t>瑛心</t>
  </si>
  <si>
    <t>平野</t>
    <phoneticPr fontId="2"/>
  </si>
  <si>
    <t>煌</t>
    <phoneticPr fontId="2"/>
  </si>
  <si>
    <t>ヒラノ</t>
    <phoneticPr fontId="2"/>
  </si>
  <si>
    <t>コウ</t>
    <phoneticPr fontId="2"/>
  </si>
  <si>
    <t>木更津市立真舟小学校</t>
    <rPh sb="0" eb="3">
      <t>キサラヅ</t>
    </rPh>
    <rPh sb="3" eb="5">
      <t>シリツ</t>
    </rPh>
    <phoneticPr fontId="2"/>
  </si>
  <si>
    <t>兼伍</t>
    <phoneticPr fontId="2"/>
  </si>
  <si>
    <t>ケンゴ</t>
    <phoneticPr fontId="2"/>
  </si>
  <si>
    <t>２年生</t>
    <rPh sb="1" eb="3">
      <t>ネンセイ</t>
    </rPh>
    <phoneticPr fontId="2"/>
  </si>
  <si>
    <t>木更津市立八幡台小学校</t>
    <phoneticPr fontId="2"/>
  </si>
  <si>
    <t>袖ケ浦市周辺のバレーボール大好き少年が集まって活動しています。
大会が開催されること、参加できることに感謝し、みんなで力を合わせ目標に向かって最後まで精一杯頑張ります！笑顔で、仲間を信じて諦めない！</t>
    <phoneticPr fontId="2"/>
  </si>
  <si>
    <t>花房</t>
    <phoneticPr fontId="2"/>
  </si>
  <si>
    <t>ゆうみ</t>
    <phoneticPr fontId="2"/>
  </si>
  <si>
    <t>ハナフサ</t>
    <phoneticPr fontId="2"/>
  </si>
  <si>
    <t>ユウミ</t>
    <phoneticPr fontId="2"/>
  </si>
  <si>
    <t>袖ケ浦市神納２－１０－５－B102</t>
    <phoneticPr fontId="2"/>
  </si>
  <si>
    <t>０８０</t>
    <phoneticPr fontId="2"/>
  </si>
  <si>
    <t>5653</t>
    <phoneticPr fontId="2"/>
  </si>
  <si>
    <t>4091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</si>
</sst>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4</xdr:row>
      <xdr:rowOff>571500</xdr:rowOff>
    </xdr:from>
    <xdr:to>
      <xdr:col>11</xdr:col>
      <xdr:colOff>28575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286125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F3" zoomScaleNormal="100" zoomScaleSheetLayoutView="100" workbookViewId="0">
      <selection activeCell="AU13" sqref="AU1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3" t="s">
        <v>120</v>
      </c>
      <c r="B2" s="194"/>
      <c r="C2" s="195" t="s">
        <v>133</v>
      </c>
      <c r="D2" s="196"/>
      <c r="E2" s="196"/>
      <c r="F2" s="196"/>
      <c r="G2" s="196"/>
      <c r="H2" s="196"/>
      <c r="I2" s="197"/>
      <c r="J2" s="83" t="s">
        <v>118</v>
      </c>
      <c r="K2" s="84"/>
      <c r="L2" s="84"/>
      <c r="M2" s="84"/>
      <c r="N2" s="84"/>
      <c r="O2" s="85"/>
      <c r="P2" s="83" t="s">
        <v>96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92" t="s">
        <v>100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8" t="s">
        <v>121</v>
      </c>
      <c r="B3" s="199"/>
      <c r="C3" s="200" t="s">
        <v>134</v>
      </c>
      <c r="D3" s="201"/>
      <c r="E3" s="201"/>
      <c r="F3" s="201"/>
      <c r="G3" s="201"/>
      <c r="H3" s="201"/>
      <c r="I3" s="202"/>
      <c r="J3" s="80" t="s">
        <v>89</v>
      </c>
      <c r="K3" s="81"/>
      <c r="L3" s="81"/>
      <c r="M3" s="81"/>
      <c r="N3" s="81"/>
      <c r="O3" s="82"/>
      <c r="P3" s="190" t="s">
        <v>135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3" t="s">
        <v>111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432543023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8" t="s">
        <v>93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>
        <v>16002</v>
      </c>
      <c r="K5" s="131"/>
      <c r="L5" s="131"/>
      <c r="M5" s="131"/>
      <c r="N5" s="131"/>
      <c r="O5" s="131"/>
      <c r="P5" s="180" t="s">
        <v>136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137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8" t="s">
        <v>106</v>
      </c>
      <c r="D6" s="209"/>
      <c r="E6" s="186" t="s">
        <v>107</v>
      </c>
      <c r="F6" s="187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9" t="s">
        <v>94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95</v>
      </c>
      <c r="AL6" s="189"/>
      <c r="AM6" s="189"/>
      <c r="AN6" s="189"/>
      <c r="AO6" s="189"/>
      <c r="AP6" s="189"/>
      <c r="AQ6" s="189"/>
      <c r="AR6" s="189"/>
      <c r="AS6" s="189"/>
      <c r="AT6" s="34" t="s">
        <v>123</v>
      </c>
    </row>
    <row r="7" spans="1:51" ht="13.5" customHeight="1">
      <c r="A7" s="55"/>
      <c r="B7" s="54"/>
      <c r="C7" s="126" t="s">
        <v>139</v>
      </c>
      <c r="D7" s="57"/>
      <c r="E7" s="99" t="s">
        <v>141</v>
      </c>
      <c r="F7" s="59"/>
      <c r="G7" s="60">
        <v>506485886</v>
      </c>
      <c r="H7" s="60"/>
      <c r="I7" s="60"/>
      <c r="J7" s="60">
        <v>21058</v>
      </c>
      <c r="K7" s="60"/>
      <c r="L7" s="60"/>
      <c r="M7" s="60">
        <v>334450</v>
      </c>
      <c r="N7" s="60"/>
      <c r="O7" s="60"/>
      <c r="P7" s="61" t="s">
        <v>7</v>
      </c>
      <c r="Q7" s="62"/>
      <c r="R7" s="64" t="s">
        <v>142</v>
      </c>
      <c r="S7" s="64"/>
      <c r="T7" s="64"/>
      <c r="U7" s="64"/>
      <c r="V7" s="27" t="s">
        <v>8</v>
      </c>
      <c r="W7" s="65" t="s">
        <v>143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145</v>
      </c>
      <c r="AM7" s="132"/>
      <c r="AN7" s="132"/>
      <c r="AO7" s="132"/>
      <c r="AP7" s="132"/>
      <c r="AQ7" s="132"/>
      <c r="AR7" s="132"/>
      <c r="AS7" s="36" t="s">
        <v>10</v>
      </c>
      <c r="AT7" s="217">
        <v>70</v>
      </c>
    </row>
    <row r="8" spans="1:51" ht="18" customHeight="1">
      <c r="A8" s="55"/>
      <c r="B8" s="54"/>
      <c r="C8" s="124" t="s">
        <v>138</v>
      </c>
      <c r="D8" s="68"/>
      <c r="E8" s="125" t="s">
        <v>140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144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 t="s">
        <v>146</v>
      </c>
      <c r="AL8" s="134"/>
      <c r="AM8" s="134"/>
      <c r="AN8" s="134"/>
      <c r="AO8" s="37" t="s">
        <v>11</v>
      </c>
      <c r="AP8" s="134" t="s">
        <v>147</v>
      </c>
      <c r="AQ8" s="134"/>
      <c r="AR8" s="134"/>
      <c r="AS8" s="135"/>
      <c r="AT8" s="217"/>
    </row>
    <row r="9" spans="1:51" ht="14.45" customHeight="1">
      <c r="A9" s="53" t="s">
        <v>131</v>
      </c>
      <c r="B9" s="54"/>
      <c r="C9" s="126" t="s">
        <v>151</v>
      </c>
      <c r="D9" s="57"/>
      <c r="E9" s="99" t="s">
        <v>153</v>
      </c>
      <c r="F9" s="59"/>
      <c r="G9" s="60">
        <v>523137689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 t="s">
        <v>142</v>
      </c>
      <c r="S9" s="64"/>
      <c r="T9" s="64"/>
      <c r="U9" s="64"/>
      <c r="V9" s="27" t="s">
        <v>8</v>
      </c>
      <c r="W9" s="65" t="s">
        <v>154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 t="s">
        <v>145</v>
      </c>
      <c r="AM9" s="132"/>
      <c r="AN9" s="132"/>
      <c r="AO9" s="132"/>
      <c r="AP9" s="132"/>
      <c r="AQ9" s="132"/>
      <c r="AR9" s="132"/>
      <c r="AS9" s="36" t="s">
        <v>125</v>
      </c>
      <c r="AT9" s="218">
        <v>52</v>
      </c>
    </row>
    <row r="10" spans="1:51" ht="18" customHeight="1">
      <c r="A10" s="55"/>
      <c r="B10" s="54"/>
      <c r="C10" s="124" t="s">
        <v>149</v>
      </c>
      <c r="D10" s="68"/>
      <c r="E10" s="125" t="s">
        <v>152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155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 t="s">
        <v>156</v>
      </c>
      <c r="AL10" s="134"/>
      <c r="AM10" s="134"/>
      <c r="AN10" s="134"/>
      <c r="AO10" s="37" t="s">
        <v>126</v>
      </c>
      <c r="AP10" s="134" t="s">
        <v>157</v>
      </c>
      <c r="AQ10" s="134"/>
      <c r="AR10" s="134"/>
      <c r="AS10" s="135"/>
      <c r="AT10" s="218"/>
    </row>
    <row r="11" spans="1:51" ht="14.45" customHeight="1">
      <c r="A11" s="53" t="s">
        <v>132</v>
      </c>
      <c r="B11" s="54"/>
      <c r="C11" s="56" t="s">
        <v>159</v>
      </c>
      <c r="D11" s="57"/>
      <c r="E11" s="58" t="s">
        <v>160</v>
      </c>
      <c r="F11" s="59"/>
      <c r="G11" s="60">
        <v>522559116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163</v>
      </c>
      <c r="S11" s="64"/>
      <c r="T11" s="64"/>
      <c r="U11" s="64"/>
      <c r="V11" s="27" t="s">
        <v>8</v>
      </c>
      <c r="W11" s="65" t="s">
        <v>164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5" t="s">
        <v>145</v>
      </c>
      <c r="AM11" s="132"/>
      <c r="AN11" s="132"/>
      <c r="AO11" s="132"/>
      <c r="AP11" s="132"/>
      <c r="AQ11" s="132"/>
      <c r="AR11" s="132"/>
      <c r="AS11" s="36" t="s">
        <v>10</v>
      </c>
      <c r="AT11" s="218">
        <v>41</v>
      </c>
    </row>
    <row r="12" spans="1:51" ht="18" customHeight="1">
      <c r="A12" s="55"/>
      <c r="B12" s="54"/>
      <c r="C12" s="67" t="s">
        <v>158</v>
      </c>
      <c r="D12" s="68"/>
      <c r="E12" s="69" t="s">
        <v>161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 t="s">
        <v>162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 t="s">
        <v>165</v>
      </c>
      <c r="AL12" s="134"/>
      <c r="AM12" s="134"/>
      <c r="AN12" s="134"/>
      <c r="AO12" s="37" t="s">
        <v>8</v>
      </c>
      <c r="AP12" s="134" t="s">
        <v>166</v>
      </c>
      <c r="AQ12" s="134"/>
      <c r="AR12" s="134"/>
      <c r="AS12" s="135"/>
      <c r="AT12" s="218"/>
    </row>
    <row r="13" spans="1:51" ht="14.45" customHeight="1">
      <c r="A13" s="55" t="s">
        <v>82</v>
      </c>
      <c r="B13" s="54"/>
      <c r="C13" s="126" t="s">
        <v>218</v>
      </c>
      <c r="D13" s="57"/>
      <c r="E13" s="99" t="s">
        <v>219</v>
      </c>
      <c r="F13" s="59"/>
      <c r="G13" s="60">
        <v>525574956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142</v>
      </c>
      <c r="S13" s="64"/>
      <c r="T13" s="64"/>
      <c r="U13" s="64"/>
      <c r="V13" s="27" t="s">
        <v>8</v>
      </c>
      <c r="W13" s="237" t="s">
        <v>143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85" t="s">
        <v>221</v>
      </c>
      <c r="AM13" s="132"/>
      <c r="AN13" s="132"/>
      <c r="AO13" s="132"/>
      <c r="AP13" s="132"/>
      <c r="AQ13" s="132"/>
      <c r="AR13" s="132"/>
      <c r="AS13" s="36" t="s">
        <v>125</v>
      </c>
      <c r="AT13" s="218">
        <v>34</v>
      </c>
    </row>
    <row r="14" spans="1:51" ht="18" customHeight="1">
      <c r="A14" s="55"/>
      <c r="B14" s="54"/>
      <c r="C14" s="124" t="s">
        <v>216</v>
      </c>
      <c r="D14" s="68"/>
      <c r="E14" s="125" t="s">
        <v>217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220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238" t="s">
        <v>222</v>
      </c>
      <c r="AL14" s="134"/>
      <c r="AM14" s="134"/>
      <c r="AN14" s="134"/>
      <c r="AO14" s="37" t="s">
        <v>126</v>
      </c>
      <c r="AP14" s="239" t="s">
        <v>223</v>
      </c>
      <c r="AQ14" s="134"/>
      <c r="AR14" s="134"/>
      <c r="AS14" s="135"/>
      <c r="AT14" s="218"/>
    </row>
    <row r="15" spans="1:51" ht="15" customHeight="1">
      <c r="A15" s="55" t="s">
        <v>83</v>
      </c>
      <c r="B15" s="54"/>
      <c r="C15" s="126" t="s">
        <v>139</v>
      </c>
      <c r="D15" s="57"/>
      <c r="E15" s="99" t="s">
        <v>141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2"/>
      <c r="S15" s="172"/>
      <c r="T15" s="172"/>
      <c r="U15" s="172"/>
      <c r="V15" s="26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7"/>
      <c r="AK15" s="38"/>
      <c r="AL15" s="165"/>
      <c r="AM15" s="165"/>
      <c r="AN15" s="165"/>
      <c r="AO15" s="165"/>
      <c r="AP15" s="165"/>
      <c r="AQ15" s="165"/>
      <c r="AR15" s="165"/>
      <c r="AS15" s="39"/>
      <c r="AT15" s="219"/>
    </row>
    <row r="16" spans="1:51" ht="18" customHeight="1">
      <c r="A16" s="55"/>
      <c r="B16" s="54"/>
      <c r="C16" s="124" t="s">
        <v>138</v>
      </c>
      <c r="D16" s="68"/>
      <c r="E16" s="125" t="s">
        <v>140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6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K16" s="169"/>
      <c r="AL16" s="170"/>
      <c r="AM16" s="170"/>
      <c r="AN16" s="170"/>
      <c r="AO16" s="40"/>
      <c r="AP16" s="170"/>
      <c r="AQ16" s="170"/>
      <c r="AR16" s="170"/>
      <c r="AS16" s="171"/>
      <c r="AT16" s="219"/>
    </row>
    <row r="17" spans="1:46" ht="15" customHeight="1">
      <c r="A17" s="130" t="s">
        <v>97</v>
      </c>
      <c r="B17" s="54"/>
      <c r="C17" s="126" t="s">
        <v>169</v>
      </c>
      <c r="D17" s="57"/>
      <c r="E17" s="99" t="s">
        <v>170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136" t="s">
        <v>142</v>
      </c>
      <c r="S17" s="64"/>
      <c r="T17" s="64"/>
      <c r="U17" s="64"/>
      <c r="V17" s="27" t="s">
        <v>8</v>
      </c>
      <c r="W17" s="65" t="s">
        <v>172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223" t="s">
        <v>145</v>
      </c>
      <c r="AM17" s="132"/>
      <c r="AN17" s="132"/>
      <c r="AO17" s="132"/>
      <c r="AP17" s="132"/>
      <c r="AQ17" s="132"/>
      <c r="AR17" s="132"/>
      <c r="AS17" s="36" t="s">
        <v>125</v>
      </c>
      <c r="AT17" s="218">
        <v>59</v>
      </c>
    </row>
    <row r="18" spans="1:46" ht="18" customHeight="1">
      <c r="A18" s="55"/>
      <c r="B18" s="54"/>
      <c r="C18" s="124" t="s">
        <v>167</v>
      </c>
      <c r="D18" s="68"/>
      <c r="E18" s="125" t="s">
        <v>168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171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224" t="s">
        <v>173</v>
      </c>
      <c r="AL18" s="134"/>
      <c r="AM18" s="134"/>
      <c r="AN18" s="134"/>
      <c r="AO18" s="37" t="s">
        <v>126</v>
      </c>
      <c r="AP18" s="225" t="s">
        <v>174</v>
      </c>
      <c r="AQ18" s="134"/>
      <c r="AR18" s="134"/>
      <c r="AS18" s="135"/>
      <c r="AT18" s="218"/>
    </row>
    <row r="19" spans="1:46">
      <c r="A19" s="55" t="s">
        <v>0</v>
      </c>
      <c r="B19" s="54"/>
      <c r="C19" s="140" t="str">
        <f>IF(P18="","",P18)</f>
        <v>袖ケ浦市蔵波4071-182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0" t="str">
        <f>IF(AL17="","",AL17&amp;"-"&amp;AK18&amp;"-"&amp;AP18)</f>
        <v>090-9676-5947</v>
      </c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 t="s">
        <v>145</v>
      </c>
      <c r="D23" s="75"/>
      <c r="E23" s="75">
        <v>9676</v>
      </c>
      <c r="F23" s="75"/>
      <c r="G23" s="75">
        <v>5947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1" t="s">
        <v>104</v>
      </c>
      <c r="D25" s="142"/>
      <c r="E25" s="143" t="s">
        <v>105</v>
      </c>
      <c r="F25" s="144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2" t="s">
        <v>98</v>
      </c>
      <c r="Q25" s="127"/>
      <c r="R25" s="127"/>
      <c r="S25" s="127"/>
      <c r="T25" s="146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50" t="s">
        <v>102</v>
      </c>
      <c r="D26" s="151"/>
      <c r="E26" s="152" t="s">
        <v>103</v>
      </c>
      <c r="F26" s="1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7"/>
      <c r="U26" s="1"/>
      <c r="V26" s="1"/>
      <c r="W26" s="1"/>
      <c r="X26" s="1"/>
      <c r="Y26" s="137" t="s">
        <v>99</v>
      </c>
      <c r="Z26" s="138"/>
      <c r="AA26" s="138"/>
      <c r="AB26" s="138"/>
      <c r="AC26" s="138"/>
      <c r="AD26" s="138"/>
      <c r="AE26" s="138"/>
      <c r="AF26" s="138"/>
      <c r="AG26" s="1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21">
        <v>1</v>
      </c>
      <c r="C27" s="126" t="s">
        <v>175</v>
      </c>
      <c r="D27" s="57"/>
      <c r="E27" s="99" t="s">
        <v>176</v>
      </c>
      <c r="F27" s="59"/>
      <c r="G27" s="118" t="s">
        <v>179</v>
      </c>
      <c r="H27" s="105"/>
      <c r="I27" s="118" t="s">
        <v>180</v>
      </c>
      <c r="J27" s="104"/>
      <c r="K27" s="104"/>
      <c r="L27" s="105"/>
      <c r="M27" s="109">
        <v>520807226</v>
      </c>
      <c r="N27" s="104"/>
      <c r="O27" s="105"/>
      <c r="P27" s="109">
        <v>149</v>
      </c>
      <c r="Q27" s="104"/>
      <c r="R27" s="104"/>
      <c r="S27" s="104"/>
      <c r="T27" s="110"/>
      <c r="U27" s="1"/>
      <c r="V27" s="1"/>
      <c r="W27" s="1"/>
      <c r="X27" s="1"/>
      <c r="Y27" s="112">
        <v>8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177</v>
      </c>
      <c r="D28" s="68"/>
      <c r="E28" s="125" t="s">
        <v>178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 t="s">
        <v>181</v>
      </c>
      <c r="D29" s="57"/>
      <c r="E29" s="99" t="s">
        <v>182</v>
      </c>
      <c r="F29" s="59"/>
      <c r="G29" s="118" t="s">
        <v>179</v>
      </c>
      <c r="H29" s="105"/>
      <c r="I29" s="118" t="s">
        <v>180</v>
      </c>
      <c r="J29" s="104"/>
      <c r="K29" s="104"/>
      <c r="L29" s="105"/>
      <c r="M29" s="109">
        <v>524307869</v>
      </c>
      <c r="N29" s="104"/>
      <c r="O29" s="105"/>
      <c r="P29" s="109">
        <v>140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183</v>
      </c>
      <c r="D30" s="68"/>
      <c r="E30" s="125" t="s">
        <v>184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 t="s">
        <v>185</v>
      </c>
      <c r="D31" s="57"/>
      <c r="E31" s="99" t="s">
        <v>186</v>
      </c>
      <c r="F31" s="59"/>
      <c r="G31" s="118" t="s">
        <v>179</v>
      </c>
      <c r="H31" s="105"/>
      <c r="I31" s="118" t="s">
        <v>189</v>
      </c>
      <c r="J31" s="104"/>
      <c r="K31" s="104"/>
      <c r="L31" s="105"/>
      <c r="M31" s="109">
        <v>525073404</v>
      </c>
      <c r="N31" s="104"/>
      <c r="O31" s="105"/>
      <c r="P31" s="109">
        <v>144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187</v>
      </c>
      <c r="D32" s="68"/>
      <c r="E32" s="125" t="s">
        <v>188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 t="s">
        <v>192</v>
      </c>
      <c r="D33" s="57"/>
      <c r="E33" s="99" t="s">
        <v>193</v>
      </c>
      <c r="F33" s="59"/>
      <c r="G33" s="118" t="s">
        <v>179</v>
      </c>
      <c r="H33" s="105"/>
      <c r="I33" s="118" t="s">
        <v>180</v>
      </c>
      <c r="J33" s="104"/>
      <c r="K33" s="104"/>
      <c r="L33" s="105"/>
      <c r="M33" s="109">
        <v>526355530</v>
      </c>
      <c r="N33" s="104"/>
      <c r="O33" s="105"/>
      <c r="P33" s="109">
        <v>136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190</v>
      </c>
      <c r="D34" s="68"/>
      <c r="E34" s="125" t="s">
        <v>191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7" t="s">
        <v>128</v>
      </c>
      <c r="Z34" s="138"/>
      <c r="AA34" s="138"/>
      <c r="AB34" s="138"/>
      <c r="AC34" s="138"/>
      <c r="AD34" s="138"/>
      <c r="AE34" s="138"/>
      <c r="AF34" s="138"/>
      <c r="AG34" s="1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 t="s">
        <v>150</v>
      </c>
      <c r="D35" s="57"/>
      <c r="E35" s="99" t="s">
        <v>194</v>
      </c>
      <c r="F35" s="59"/>
      <c r="G35" s="118" t="s">
        <v>196</v>
      </c>
      <c r="H35" s="105"/>
      <c r="I35" s="118" t="s">
        <v>197</v>
      </c>
      <c r="J35" s="104"/>
      <c r="K35" s="104"/>
      <c r="L35" s="105"/>
      <c r="M35" s="109">
        <v>522118061</v>
      </c>
      <c r="N35" s="104"/>
      <c r="O35" s="105"/>
      <c r="P35" s="109">
        <v>122</v>
      </c>
      <c r="Q35" s="104"/>
      <c r="R35" s="104"/>
      <c r="S35" s="104"/>
      <c r="T35" s="110"/>
      <c r="U35" s="1"/>
      <c r="V35" s="1"/>
      <c r="W35" s="1"/>
      <c r="X35" s="1"/>
      <c r="Y35" s="203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148</v>
      </c>
      <c r="D36" s="68"/>
      <c r="E36" s="125" t="s">
        <v>195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4"/>
      <c r="Z36" s="205"/>
      <c r="AA36" s="205"/>
      <c r="AB36" s="205"/>
      <c r="AC36" s="205"/>
      <c r="AD36" s="205"/>
      <c r="AE36" s="205"/>
      <c r="AF36" s="205"/>
      <c r="AG36" s="206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 t="s">
        <v>198</v>
      </c>
      <c r="D37" s="57"/>
      <c r="E37" s="99" t="s">
        <v>199</v>
      </c>
      <c r="F37" s="59"/>
      <c r="G37" s="118" t="s">
        <v>196</v>
      </c>
      <c r="H37" s="105"/>
      <c r="I37" s="118" t="s">
        <v>180</v>
      </c>
      <c r="J37" s="104"/>
      <c r="K37" s="104"/>
      <c r="L37" s="105"/>
      <c r="M37" s="109">
        <v>522892954</v>
      </c>
      <c r="N37" s="104"/>
      <c r="O37" s="105"/>
      <c r="P37" s="109">
        <v>138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200</v>
      </c>
      <c r="D38" s="68"/>
      <c r="E38" s="125" t="s">
        <v>201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7</v>
      </c>
      <c r="C39" s="56" t="s">
        <v>202</v>
      </c>
      <c r="D39" s="57"/>
      <c r="E39" s="58" t="s">
        <v>203</v>
      </c>
      <c r="F39" s="59"/>
      <c r="G39" s="118" t="s">
        <v>196</v>
      </c>
      <c r="H39" s="105"/>
      <c r="I39" s="103" t="s">
        <v>189</v>
      </c>
      <c r="J39" s="104"/>
      <c r="K39" s="104"/>
      <c r="L39" s="105"/>
      <c r="M39" s="109">
        <v>524694136</v>
      </c>
      <c r="N39" s="104"/>
      <c r="O39" s="105"/>
      <c r="P39" s="109">
        <v>124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204</v>
      </c>
      <c r="D40" s="68"/>
      <c r="E40" s="69" t="s">
        <v>205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8</v>
      </c>
      <c r="C41" s="126" t="s">
        <v>208</v>
      </c>
      <c r="D41" s="57"/>
      <c r="E41" s="99" t="s">
        <v>209</v>
      </c>
      <c r="F41" s="59"/>
      <c r="G41" s="118" t="s">
        <v>196</v>
      </c>
      <c r="H41" s="105"/>
      <c r="I41" s="118" t="s">
        <v>210</v>
      </c>
      <c r="J41" s="104"/>
      <c r="K41" s="104"/>
      <c r="L41" s="105"/>
      <c r="M41" s="109">
        <v>525574987</v>
      </c>
      <c r="N41" s="104"/>
      <c r="O41" s="105"/>
      <c r="P41" s="109">
        <v>139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206</v>
      </c>
      <c r="D42" s="68"/>
      <c r="E42" s="125" t="s">
        <v>207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>
        <v>9</v>
      </c>
      <c r="C43" s="56" t="s">
        <v>159</v>
      </c>
      <c r="D43" s="57"/>
      <c r="E43" s="58" t="s">
        <v>212</v>
      </c>
      <c r="F43" s="59"/>
      <c r="G43" s="118" t="s">
        <v>213</v>
      </c>
      <c r="H43" s="105"/>
      <c r="I43" s="118" t="s">
        <v>214</v>
      </c>
      <c r="J43" s="104"/>
      <c r="K43" s="104"/>
      <c r="L43" s="105"/>
      <c r="M43" s="109">
        <v>524307883</v>
      </c>
      <c r="N43" s="104"/>
      <c r="O43" s="105"/>
      <c r="P43" s="109">
        <v>126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158</v>
      </c>
      <c r="D44" s="68"/>
      <c r="E44" s="69" t="s">
        <v>211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/>
      <c r="C45" s="56"/>
      <c r="D45" s="57"/>
      <c r="E45" s="58"/>
      <c r="F45" s="59"/>
      <c r="G45" s="118"/>
      <c r="H45" s="105"/>
      <c r="I45" s="103"/>
      <c r="J45" s="104"/>
      <c r="K45" s="104"/>
      <c r="L45" s="105"/>
      <c r="M45" s="109"/>
      <c r="N45" s="104"/>
      <c r="O45" s="105"/>
      <c r="P45" s="109"/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/>
      <c r="D46" s="68"/>
      <c r="E46" s="69"/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/>
      <c r="C47" s="56"/>
      <c r="D47" s="57"/>
      <c r="E47" s="58"/>
      <c r="F47" s="59"/>
      <c r="G47" s="118"/>
      <c r="H47" s="105"/>
      <c r="I47" s="103"/>
      <c r="J47" s="104"/>
      <c r="K47" s="104"/>
      <c r="L47" s="105"/>
      <c r="M47" s="109"/>
      <c r="N47" s="104"/>
      <c r="O47" s="105"/>
      <c r="P47" s="109"/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/>
      <c r="D48" s="68"/>
      <c r="E48" s="69"/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/>
      <c r="C49" s="56"/>
      <c r="D49" s="57"/>
      <c r="E49" s="58"/>
      <c r="F49" s="59"/>
      <c r="G49" s="118"/>
      <c r="H49" s="105"/>
      <c r="I49" s="103"/>
      <c r="J49" s="104"/>
      <c r="K49" s="104"/>
      <c r="L49" s="105"/>
      <c r="M49" s="109"/>
      <c r="N49" s="104"/>
      <c r="O49" s="105"/>
      <c r="P49" s="109"/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7"/>
      <c r="B50" s="158"/>
      <c r="C50" s="159"/>
      <c r="D50" s="160"/>
      <c r="E50" s="161"/>
      <c r="F50" s="162"/>
      <c r="G50" s="106"/>
      <c r="H50" s="108"/>
      <c r="I50" s="154"/>
      <c r="J50" s="155"/>
      <c r="K50" s="155"/>
      <c r="L50" s="156"/>
      <c r="M50" s="154"/>
      <c r="N50" s="155"/>
      <c r="O50" s="156"/>
      <c r="P50" s="154"/>
      <c r="Q50" s="155"/>
      <c r="R50" s="155"/>
      <c r="S50" s="155"/>
      <c r="T50" s="18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/>
      <c r="C51" s="56"/>
      <c r="D51" s="57"/>
      <c r="E51" s="58"/>
      <c r="F51" s="59"/>
      <c r="G51" s="118"/>
      <c r="H51" s="105"/>
      <c r="I51" s="103"/>
      <c r="J51" s="104"/>
      <c r="K51" s="104"/>
      <c r="L51" s="105"/>
      <c r="M51" s="109"/>
      <c r="N51" s="104"/>
      <c r="O51" s="105"/>
      <c r="P51" s="109"/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/>
      <c r="D52" s="68"/>
      <c r="E52" s="69"/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2"/>
      <c r="C54" s="213"/>
      <c r="D54" s="214"/>
      <c r="E54" s="215"/>
      <c r="F54" s="216"/>
      <c r="G54" s="210"/>
      <c r="H54" s="211"/>
      <c r="I54" s="210"/>
      <c r="J54" s="205"/>
      <c r="K54" s="205"/>
      <c r="L54" s="211"/>
      <c r="M54" s="210"/>
      <c r="N54" s="205"/>
      <c r="O54" s="211"/>
      <c r="P54" s="210"/>
      <c r="Q54" s="205"/>
      <c r="R54" s="205"/>
      <c r="S54" s="205"/>
      <c r="T54" s="206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5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6"/>
      <c r="U56" s="2"/>
      <c r="V56" s="173" t="s">
        <v>119</v>
      </c>
      <c r="W56" s="174"/>
      <c r="X56" s="174"/>
      <c r="Y56" s="174"/>
      <c r="Z56" s="174"/>
      <c r="AA56" s="174"/>
      <c r="AB56" s="174"/>
      <c r="AC56" s="174"/>
      <c r="AD56" s="174"/>
      <c r="AE56" s="174"/>
      <c r="AF56" s="175"/>
      <c r="AG56" s="176"/>
      <c r="AH56" s="176"/>
      <c r="AI56" s="176"/>
      <c r="AJ56" s="176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7" t="s">
        <v>215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9"/>
      <c r="U57" s="2"/>
      <c r="V57" s="220">
        <f>LEN(A57)</f>
        <v>99</v>
      </c>
      <c r="W57" s="221"/>
      <c r="X57" s="221"/>
      <c r="Y57" s="221"/>
      <c r="Z57" s="221"/>
      <c r="AA57" s="221"/>
      <c r="AB57" s="221"/>
      <c r="AC57" s="221"/>
      <c r="AD57" s="221"/>
      <c r="AE57" s="221"/>
      <c r="AF57" s="222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3" workbookViewId="0">
      <selection activeCell="W19" sqref="W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男子</v>
      </c>
      <c r="I5" s="9">
        <f>入力!Y27</f>
        <v>8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16002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432543023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森本</v>
      </c>
      <c r="D16" s="13" t="str">
        <f>IF(入力!E8="","",入力!E8)</f>
        <v>国広</v>
      </c>
      <c r="E16" s="13" t="str">
        <f>IF(入力!C7="","",入力!C7)</f>
        <v>モリモト</v>
      </c>
      <c r="F16" s="13" t="str">
        <f>IF(入力!E7="","",入力!E7)</f>
        <v>クニヒロ</v>
      </c>
      <c r="G16" s="13">
        <f>IF(入力!G7="","",入力!G7)</f>
        <v>506485886</v>
      </c>
      <c r="H16" s="13">
        <f>IF(入力!J7="","",入力!J7)</f>
        <v>21058</v>
      </c>
      <c r="I16" s="13">
        <f>IF(入力!M7="","",入力!M7)</f>
        <v>334450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0257</v>
      </c>
      <c r="T16" s="13" t="str">
        <f>IF(入力!P8="","",入力!P8)</f>
        <v>袖ケ浦市神納１－１８－１１</v>
      </c>
      <c r="U16" s="13" t="str">
        <f>IF(入力!AL7="","",入力!AL7)</f>
        <v>090</v>
      </c>
      <c r="V16" s="13" t="str">
        <f>IF(入力!AK8="","",入力!AK8)</f>
        <v>2751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根本</v>
      </c>
      <c r="D17" s="13" t="str">
        <f>IF(入力!E10="","",入力!E10)</f>
        <v>茂樹</v>
      </c>
      <c r="E17" s="13" t="str">
        <f>IF(入力!C9="","",入力!C9)</f>
        <v>ネモト</v>
      </c>
      <c r="F17" s="13" t="str">
        <f>IF(入力!E9="","",入力!E9)</f>
        <v>シゲキ</v>
      </c>
      <c r="G17" s="13">
        <f>IF(入力!G9="","",入力!G9)</f>
        <v>523137689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0241</v>
      </c>
      <c r="T17" s="13" t="str">
        <f>IF(入力!P10="","",入力!P10)</f>
        <v>袖ケ浦市代宿５７－１１</v>
      </c>
      <c r="U17" s="13" t="str">
        <f>IF(入力!AL9="","",入力!AL9)</f>
        <v>090</v>
      </c>
      <c r="V17" s="13" t="str">
        <f>IF(入力!AK10="","",入力!AK10)</f>
        <v>3687</v>
      </c>
      <c r="W17" s="13" t="str">
        <f>IF(入力!AP10="","",入力!AP10)</f>
        <v>7722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西山</v>
      </c>
      <c r="D18" s="13" t="str">
        <f>IF(入力!E12="","",入力!E12)</f>
        <v>信行</v>
      </c>
      <c r="E18" s="13" t="str">
        <f>IF(入力!C11="","",入力!C11)</f>
        <v>ニシヤマ</v>
      </c>
      <c r="F18" s="13" t="str">
        <f>IF(入力!E11="","",入力!E11)</f>
        <v>ノブユキ</v>
      </c>
      <c r="G18" s="13">
        <f>IF(入力!G11="","",入力!G11)</f>
        <v>522559116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41</v>
      </c>
      <c r="M18" s="13"/>
      <c r="N18" s="13"/>
      <c r="O18" s="13"/>
      <c r="P18" s="13"/>
      <c r="Q18" s="13"/>
      <c r="R18" s="13" t="str">
        <f>IF(入力!R11="","",入力!R11)</f>
        <v>292</v>
      </c>
      <c r="S18" s="13" t="str">
        <f>IF(入力!W11="","",入力!W11)</f>
        <v>0819</v>
      </c>
      <c r="T18" s="13" t="str">
        <f>IF(入力!P12="","",入力!P12)</f>
        <v>木更津市羽鳥野４－１－８４</v>
      </c>
      <c r="U18" s="13" t="str">
        <f>IF(入力!AL11="","",入力!AL11)</f>
        <v>090</v>
      </c>
      <c r="V18" s="13" t="str">
        <f>IF(入力!AK12="","",入力!AK12)</f>
        <v>4005</v>
      </c>
      <c r="W18" s="13" t="str">
        <f>IF(入力!AP12="","",入力!AP12)</f>
        <v>4994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花房</v>
      </c>
      <c r="D20" s="13" t="str">
        <f>IF(入力!E14="","",入力!E14)</f>
        <v>ゆうみ</v>
      </c>
      <c r="E20" s="13" t="str">
        <f>IF(入力!C13="","",入力!C13)</f>
        <v>ハナフサ</v>
      </c>
      <c r="F20" s="13" t="str">
        <f>IF(入力!E13="","",入力!E13)</f>
        <v>ユウミ</v>
      </c>
      <c r="G20" s="13">
        <f>IF(入力!G13="","",入力!G13)</f>
        <v>525574956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34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0257</v>
      </c>
      <c r="T20" s="13" t="str">
        <f>IF(入力!P14="","",入力!P14)</f>
        <v>袖ケ浦市神納２－１０－５－B102</v>
      </c>
      <c r="U20" s="13" t="str">
        <f>IF(入力!AL13="","",入力!AL13)</f>
        <v>０８０</v>
      </c>
      <c r="V20" s="13" t="str">
        <f>IF(入力!AK14="","",入力!AK14)</f>
        <v>5653</v>
      </c>
      <c r="W20" s="13" t="str">
        <f>IF(入力!AP14="","",入力!AP14)</f>
        <v>4091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田中</v>
      </c>
      <c r="D22" s="13" t="str">
        <f>IF(入力!E18="","",入力!E18)</f>
        <v>俊樹</v>
      </c>
      <c r="E22" s="13" t="str">
        <f>IF(入力!C17="","",入力!C17)</f>
        <v>タナカ</v>
      </c>
      <c r="F22" s="13" t="str">
        <f>IF(入力!E17="","",入力!E17)</f>
        <v>トシキ</v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>090</v>
      </c>
      <c r="O22" s="13">
        <f>IF(入力!E23="","",入力!E23)</f>
        <v>9676</v>
      </c>
      <c r="P22" s="13">
        <f>IF(入力!G23="","",入力!G23)</f>
        <v>5947</v>
      </c>
      <c r="Q22" s="13"/>
      <c r="R22" s="13" t="str">
        <f>IF(入力!R17="","",入力!R17)</f>
        <v>299</v>
      </c>
      <c r="S22" s="13" t="str">
        <f>IF(入力!W17="","",入力!W17)</f>
        <v>0243</v>
      </c>
      <c r="T22" s="13" t="str">
        <f>IF(入力!P18="","",入力!P18)</f>
        <v>袖ケ浦市蔵波4071-182</v>
      </c>
      <c r="U22" s="13" t="str">
        <f>IF(入力!AL17="","",入力!AL17)</f>
        <v>090</v>
      </c>
      <c r="V22" s="13" t="str">
        <f>IF(入力!AK18="","",入力!AK18)</f>
        <v>9676</v>
      </c>
      <c r="W22" s="13" t="str">
        <f>IF(入力!AP18="","",入力!AP18)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森本</v>
      </c>
      <c r="D23" s="13" t="str">
        <f>IF(入力!$E$16="","",入力!$E$16)</f>
        <v>国広</v>
      </c>
      <c r="E23" s="13" t="str">
        <f>IF(入力!$C$15="","",入力!$C$15)</f>
        <v>モリモト</v>
      </c>
      <c r="F23" s="13" t="str">
        <f>IF(入力!$E$15="","",入力!$E$15)</f>
        <v>クニヒロ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五十嵐</v>
      </c>
      <c r="D24" s="51" t="str">
        <f>VLOOKUP($B$51,$A$53:$F$352,4)</f>
        <v>碧斗</v>
      </c>
      <c r="E24" s="51" t="str">
        <f>VLOOKUP($B$51,$A$53:$F$352,5)</f>
        <v>イガラシ</v>
      </c>
      <c r="F24" s="51" t="str">
        <f>VLOOKUP($B$51,$A$53:$F$352,6)</f>
        <v>アイト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五十嵐</v>
      </c>
      <c r="D53" s="13" t="str">
        <f>IF(入力!E28="","",入力!E28)</f>
        <v>碧斗</v>
      </c>
      <c r="E53" s="13" t="str">
        <f>IF(入力!C27="","",入力!C27)</f>
        <v>イガラシ</v>
      </c>
      <c r="F53" s="13" t="str">
        <f>IF(入力!E27="","",入力!E27)</f>
        <v>アイト</v>
      </c>
      <c r="G53" s="13">
        <f>IF(入力!M27="","",入力!M27)</f>
        <v>520807226</v>
      </c>
      <c r="H53" s="13" t="str">
        <f>IF(入力!I27="","",入力!I27)</f>
        <v>袖ケ浦市立昭和小学校</v>
      </c>
      <c r="I53" s="13" t="str">
        <f>IF(入力!G27="","",入力!G27)</f>
        <v>5年生</v>
      </c>
      <c r="J53" s="13">
        <f>IF(入力!P27="","",入力!P27)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佐竹</v>
      </c>
      <c r="D54" s="13" t="str">
        <f>IF(入力!E30="","",入力!E30)</f>
        <v>泰征</v>
      </c>
      <c r="E54" s="13" t="str">
        <f>IF(入力!C29="","",入力!C29)</f>
        <v>サタケ</v>
      </c>
      <c r="F54" s="13" t="str">
        <f>IF(入力!E29="","",入力!E29)</f>
        <v>タイセイ</v>
      </c>
      <c r="G54" s="13">
        <f>IF(入力!M29="","",入力!M29)</f>
        <v>524307869</v>
      </c>
      <c r="H54" s="13" t="str">
        <f>IF(入力!I29="","",入力!I29)</f>
        <v>袖ケ浦市立昭和小学校</v>
      </c>
      <c r="I54" s="13" t="str">
        <f>IF(入力!G29="","",入力!G29)</f>
        <v>5年生</v>
      </c>
      <c r="J54" s="13">
        <f>IF(入力!P29="","",入力!P29)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市原</v>
      </c>
      <c r="D55" s="13" t="str">
        <f>IF(入力!E32="","",入力!E32)</f>
        <v>雄斗</v>
      </c>
      <c r="E55" s="13" t="str">
        <f>IF(入力!C31="","",入力!C31)</f>
        <v>イチハラ</v>
      </c>
      <c r="F55" s="13" t="str">
        <f>IF(入力!E31="","",入力!E31)</f>
        <v>ユウト</v>
      </c>
      <c r="G55" s="13">
        <f>IF(入力!M31="","",入力!M31)</f>
        <v>525073404</v>
      </c>
      <c r="H55" s="13" t="str">
        <f>IF(入力!I31="","",入力!I31)</f>
        <v>袖ケ浦市立奈良輪小学校</v>
      </c>
      <c r="I55" s="13" t="str">
        <f>IF(入力!G31="","",入力!G31)</f>
        <v>5年生</v>
      </c>
      <c r="J55" s="13">
        <f>IF(入力!P31="","",入力!P31)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坂</v>
      </c>
      <c r="D56" s="13" t="str">
        <f>IF(入力!E34="","",入力!E34)</f>
        <v>結希</v>
      </c>
      <c r="E56" s="13" t="str">
        <f>IF(入力!C33="","",入力!C33)</f>
        <v>サカ</v>
      </c>
      <c r="F56" s="13" t="str">
        <f>IF(入力!E33="","",入力!E33)</f>
        <v>ユズキ</v>
      </c>
      <c r="G56" s="13">
        <f>IF(入力!M33="","",入力!M33)</f>
        <v>526355530</v>
      </c>
      <c r="H56" s="13" t="str">
        <f>IF(入力!I33="","",入力!I33)</f>
        <v>袖ケ浦市立昭和小学校</v>
      </c>
      <c r="I56" s="13" t="str">
        <f>IF(入力!G33="","",入力!G33)</f>
        <v>5年生</v>
      </c>
      <c r="J56" s="13">
        <f>IF(入力!P33="","",入力!P33)</f>
        <v>136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根本</v>
      </c>
      <c r="D57" s="13" t="str">
        <f>IF(入力!E36="","",入力!E36)</f>
        <v>隼勢</v>
      </c>
      <c r="E57" s="13" t="str">
        <f>IF(入力!C35="","",入力!C35)</f>
        <v>ネモト</v>
      </c>
      <c r="F57" s="13" t="str">
        <f>IF(入力!E35="","",入力!E35)</f>
        <v>シュント</v>
      </c>
      <c r="G57" s="13">
        <f>IF(入力!M35="","",入力!M35)</f>
        <v>522118061</v>
      </c>
      <c r="H57" s="13" t="str">
        <f>IF(入力!I35="","",入力!I35)</f>
        <v>袖ケ浦市立長浦小学校</v>
      </c>
      <c r="I57" s="13" t="str">
        <f>IF(入力!G35="","",入力!G35)</f>
        <v>４年生</v>
      </c>
      <c r="J57" s="13">
        <f>IF(入力!P35="","",入力!P35)</f>
        <v>122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花房</v>
      </c>
      <c r="D58" s="13" t="str">
        <f>IF(入力!E38="","",入力!E38)</f>
        <v>綾哉</v>
      </c>
      <c r="E58" s="13" t="str">
        <f>IF(入力!C37="","",入力!C37)</f>
        <v>ハナフサ</v>
      </c>
      <c r="F58" s="13" t="str">
        <f>IF(入力!E37="","",入力!E37)</f>
        <v>リョウヤ</v>
      </c>
      <c r="G58" s="13">
        <f>IF(入力!M37="","",入力!M37)</f>
        <v>522892954</v>
      </c>
      <c r="H58" s="13" t="str">
        <f>IF(入力!I37="","",入力!I37)</f>
        <v>袖ケ浦市立昭和小学校</v>
      </c>
      <c r="I58" s="13" t="str">
        <f>IF(入力!G37="","",入力!G37)</f>
        <v>４年生</v>
      </c>
      <c r="J58" s="13">
        <f>IF(入力!P37="","",入力!P37)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千葉</v>
      </c>
      <c r="D59" s="13" t="str">
        <f>IF(入力!E40="","",入力!E40)</f>
        <v>瑛心</v>
      </c>
      <c r="E59" s="13" t="str">
        <f>IF(入力!C39="","",入力!C39)</f>
        <v>チバ</v>
      </c>
      <c r="F59" s="13" t="str">
        <f>IF(入力!E39="","",入力!E39)</f>
        <v>エイシン</v>
      </c>
      <c r="G59" s="13">
        <f>IF(入力!M39="","",入力!M39)</f>
        <v>524694136</v>
      </c>
      <c r="H59" s="13" t="str">
        <f>IF(入力!I39="","",入力!I39)</f>
        <v>袖ケ浦市立奈良輪小学校</v>
      </c>
      <c r="I59" s="13" t="str">
        <f>IF(入力!G39="","",入力!G39)</f>
        <v>４年生</v>
      </c>
      <c r="J59" s="13">
        <f>IF(入力!P39="","",入力!P39)</f>
        <v>124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平野</v>
      </c>
      <c r="D60" s="13" t="str">
        <f>IF(入力!E42="","",入力!E42)</f>
        <v>煌</v>
      </c>
      <c r="E60" s="13" t="str">
        <f>IF(入力!C41="","",入力!C41)</f>
        <v>ヒラノ</v>
      </c>
      <c r="F60" s="13" t="str">
        <f>IF(入力!E41="","",入力!E41)</f>
        <v>コウ</v>
      </c>
      <c r="G60" s="13">
        <f>IF(入力!M41="","",入力!M41)</f>
        <v>525574987</v>
      </c>
      <c r="H60" s="13" t="str">
        <f>IF(入力!I41="","",入力!I41)</f>
        <v>木更津市立真舟小学校</v>
      </c>
      <c r="I60" s="13" t="str">
        <f>IF(入力!G41="","",入力!G41)</f>
        <v>４年生</v>
      </c>
      <c r="J60" s="13">
        <f>IF(入力!P41="","",入力!P41)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西山</v>
      </c>
      <c r="D61" s="13" t="str">
        <f>IF(入力!E44="","",入力!E44)</f>
        <v>兼伍</v>
      </c>
      <c r="E61" s="13" t="str">
        <f>IF(入力!C43="","",入力!C43)</f>
        <v>ニシヤマ</v>
      </c>
      <c r="F61" s="13" t="str">
        <f>IF(入力!E43="","",入力!E43)</f>
        <v>ケンゴ</v>
      </c>
      <c r="G61" s="13">
        <f>IF(入力!M43="","",入力!M43)</f>
        <v>524307883</v>
      </c>
      <c r="H61" s="13" t="str">
        <f>IF(入力!I43="","",入力!I43)</f>
        <v>木更津市立八幡台小学校</v>
      </c>
      <c r="I61" s="13" t="str">
        <f>IF(入力!G43="","",入力!G43)</f>
        <v>２年生</v>
      </c>
      <c r="J61" s="13">
        <f>IF(入力!P43="","",入力!P43)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2025-12-20T12:44:51Z</dcterms:modified>
</cp:coreProperties>
</file>