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7年用\ﾌﾟﾛｸﾞﾗﾑ\関東大会\依頼\"/>
    </mc:Choice>
  </mc:AlternateContent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<sst xmlns="http://schemas.openxmlformats.org/spreadsheetml/2006/main" count="443" uniqueCount="299">
  <si>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</si>
  <si>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</si>
  <si>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</si>
  <si>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</si>
  <si>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</si>
  <si>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</si>
  <si>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</si>
  <si>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</si>
  <si>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</si>
  <si>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</si>
  <si>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</si>
  <si>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</si>
  <si>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</si>
  <si>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</si>
  <si>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</si>
  <si>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</si>
  <si>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</si>
  <si>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</si>
  <si>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</si>
  <si>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</si>
  <si>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</si>
  <si>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</si>
  <si>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</si>
  <si>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</si>
  <si>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</si>
  <si>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</si>
  <si>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</si>
  <si>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</si>
  <si>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</si>
  <si>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</si>
  <si>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</si>
  <si>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</si>
  <si>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</si>
  <si>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</si>
  <si>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</si>
  <si>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</si>
  <si>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</si>
  <si>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</si>
  <si>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</si>
  <si>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</si>
  <si>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</si>
  <si>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</si>
  <si>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</si>
  <si>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</si>
  <si>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</si>
  <si>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</si>
  <si>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</si>
  <si>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</si>
  <si>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</si>
  <si>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</si>
  <si>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</si>
  <si>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</si>
  <si>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</si>
  <si>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</si>
  <si>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</si>
  <si>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</si>
  <si>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</si>
  <si>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</si>
  <si>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</si>
  <si>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</si>
  <si>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</si>
  <si>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</si>
  <si>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</si>
  <si>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</si>
  <si>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</si>
  <si>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</si>
  <si>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</si>
  <si>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</si>
  <si>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</si>
  <si>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</si>
  <si>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</si>
  <si>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</si>
  <si>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</si>
  <si>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</si>
  <si>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</si>
  <si>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</si>
  <si>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</si>
  <si>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</si>
  <si>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</si>
  <si>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</si>
  <si>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</si>
  <si>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</si>
  <si>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</si>
  <si>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</si>
  <si>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</si>
  <si>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</si>
  <si>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</si>
  <si>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</si>
  <si>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</si>
  <si>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</si>
  <si>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</si>
  <si>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</si>
  <si>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</si>
  <si>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</si>
  <si>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</si>
  <si>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</si>
  <si>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</si>
  <si>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</si>
  <si>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</si>
  <si>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</si>
  <si>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</si>
  <si>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</si>
  <si>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</si>
  <si>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</si>
  <si>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</si>
  <si>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</si>
  <si>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</si>
  <si>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</si>
  <si>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</si>
  <si>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</si>
  <si>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</si>
  <si>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</si>
  <si>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</si>
  <si>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</si>
  <si>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</si>
  <si>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</si>
  <si>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</si>
  <si>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</si>
  <si>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</si>
  <si>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</si>
  <si>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</si>
  <si>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</si>
  <si>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</si>
  <si>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</si>
  <si>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</si>
  <si>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</si>
  <si>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</si>
  <si>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</si>
  <si>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</si>
  <si>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</si>
  <si>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</si>
  <si>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</si>
  <si>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</si>
  <si>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</si>
  <si>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</si>
  <si>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</si>
  <si>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</si>
  <si>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</si>
  <si>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</si>
  <si>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</si>
  <si>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</si>
  <si>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</si>
  <si>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</si>
  <si>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</si>
  <si>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</si>
  <si>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</si>
  <si>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</si>
  <si>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</si>
  <si>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</si>
  <si>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</si>
  <si>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</si>
  <si>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</si>
  <si>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</si>
  <si>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</si>
  <si>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</si>
  <si>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</si>
  <si>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</si>
  <si>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</si>
  <si>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</si>
  <si>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</si>
  <si>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</si>
  <si>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</si>
  <si>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</si>
  <si>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</si>
  <si>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</si>
  <si>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</si>
  <si>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</si>
  <si>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</si>
  <si>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</si>
  <si>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</si>
  <si>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</si>
  <si>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</si>
  <si>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</si>
  <si>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</si>
  <si>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</si>
  <si>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</si>
  <si>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</si>
  <si>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</si>
  <si>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</si>
  <si>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</si>
  <si>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</si>
  <si>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</si>
  <si>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</si>
  <si>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</si>
  <si>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</si>
  <si>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</si>
  <si>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</si>
  <si>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</si>
  <si>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</si>
  <si>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</si>
  <si>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</si>
  <si>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</si>
  <si>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</si>
  <si>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</si>
  <si>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</si>
  <si>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</si>
  <si>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</si>
  <si>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</si>
  <si>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</si>
  <si>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</si>
  <si>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カマガヤチュウブ</t>
    <phoneticPr fontId="2"/>
  </si>
  <si>
    <t>鎌ヶ谷中部</t>
    <rPh sb="0" eb="3">
      <t>カマガヤ</t>
    </rPh>
    <rPh sb="3" eb="5">
      <t>チュウブ</t>
    </rPh>
    <phoneticPr fontId="2"/>
  </si>
  <si>
    <t>女子</t>
    <rPh sb="0" eb="2">
      <t>ジョシ</t>
    </rPh>
    <phoneticPr fontId="2"/>
  </si>
  <si>
    <t>鎌ヶ谷市</t>
    <rPh sb="0" eb="4">
      <t>カマガヤシ</t>
    </rPh>
    <phoneticPr fontId="2"/>
  </si>
  <si>
    <t>東武野田</t>
    <rPh sb="0" eb="2">
      <t>トウブ</t>
    </rPh>
    <rPh sb="2" eb="4">
      <t>ノダ</t>
    </rPh>
    <phoneticPr fontId="2"/>
  </si>
  <si>
    <t>鎌ケ谷</t>
    <rPh sb="0" eb="3">
      <t>カマガヤ</t>
    </rPh>
    <phoneticPr fontId="2"/>
  </si>
  <si>
    <t>ニシワキ</t>
    <phoneticPr fontId="2"/>
  </si>
  <si>
    <t>エイジ</t>
    <phoneticPr fontId="2"/>
  </si>
  <si>
    <t>西脇</t>
    <rPh sb="0" eb="2">
      <t>ニシワキ</t>
    </rPh>
    <phoneticPr fontId="2"/>
  </si>
  <si>
    <t>英次</t>
    <rPh sb="0" eb="2">
      <t>エイジ</t>
    </rPh>
    <phoneticPr fontId="2"/>
  </si>
  <si>
    <t>２７３</t>
    <phoneticPr fontId="2"/>
  </si>
  <si>
    <t>０１１３</t>
    <phoneticPr fontId="2"/>
  </si>
  <si>
    <t>鎌ヶ谷市道野辺中央４－１２－３２</t>
    <rPh sb="0" eb="4">
      <t>カマガヤシ</t>
    </rPh>
    <rPh sb="4" eb="9">
      <t>ミチノベチュウオウ</t>
    </rPh>
    <phoneticPr fontId="2"/>
  </si>
  <si>
    <t>０４７</t>
    <phoneticPr fontId="2"/>
  </si>
  <si>
    <t>４４６</t>
    <phoneticPr fontId="2"/>
  </si>
  <si>
    <t>１５５１</t>
    <phoneticPr fontId="2"/>
  </si>
  <si>
    <t>ナカムラ</t>
    <phoneticPr fontId="2"/>
  </si>
  <si>
    <t>トシオ</t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</si>
  <si>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</si>
  <si>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</si>
  <si>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２７１</t>
    <phoneticPr fontId="2"/>
  </si>
  <si>
    <t>００５２</t>
    <phoneticPr fontId="2"/>
  </si>
  <si>
    <t>松戸市新作６２８－１０－２０２</t>
    <rPh sb="0" eb="3">
      <t>マツドシ</t>
    </rPh>
    <rPh sb="3" eb="5">
      <t>シンサク</t>
    </rPh>
    <phoneticPr fontId="2"/>
  </si>
  <si>
    <t>０８０</t>
    <phoneticPr fontId="2"/>
  </si>
  <si>
    <t>５５４８</t>
    <phoneticPr fontId="2"/>
  </si>
  <si>
    <t>５１６５</t>
    <phoneticPr fontId="2"/>
  </si>
  <si>
    <t>タマイ</t>
    <phoneticPr fontId="2"/>
  </si>
  <si>
    <t>ジュンコ</t>
    <phoneticPr fontId="2"/>
  </si>
  <si>
    <t>玉井</t>
    <rPh sb="0" eb="2">
      <t>タマイ</t>
    </rPh>
    <phoneticPr fontId="2"/>
  </si>
  <si>
    <t>淳子</t>
    <rPh sb="0" eb="2">
      <t>ジュンコ</t>
    </rPh>
    <phoneticPr fontId="2"/>
  </si>
  <si>
    <t>０１０４</t>
    <phoneticPr fontId="2"/>
  </si>
  <si>
    <t>鎌ヶ谷市東鎌ヶ谷２－１４－２９</t>
    <rPh sb="0" eb="4">
      <t>カマガヤシ</t>
    </rPh>
    <rPh sb="4" eb="5">
      <t>ヒガシ</t>
    </rPh>
    <rPh sb="5" eb="8">
      <t>カマガヤ</t>
    </rPh>
    <phoneticPr fontId="2"/>
  </si>
  <si>
    <t>３７９０</t>
    <phoneticPr fontId="2"/>
  </si>
  <si>
    <t>ナカムラ</t>
    <phoneticPr fontId="2"/>
  </si>
  <si>
    <t>ニシワキ</t>
    <phoneticPr fontId="2"/>
  </si>
  <si>
    <t>１５５１</t>
    <phoneticPr fontId="2"/>
  </si>
  <si>
    <t>①</t>
    <phoneticPr fontId="2"/>
  </si>
  <si>
    <t>サイトウ</t>
    <phoneticPr fontId="2"/>
  </si>
  <si>
    <t>アヤカ</t>
    <phoneticPr fontId="2"/>
  </si>
  <si>
    <t>齊藤</t>
    <rPh sb="0" eb="2">
      <t>サイトウ</t>
    </rPh>
    <phoneticPr fontId="2"/>
  </si>
  <si>
    <t>綾夏</t>
    <rPh sb="0" eb="1">
      <t>アヤ</t>
    </rPh>
    <rPh sb="1" eb="2">
      <t>ナツ</t>
    </rPh>
    <phoneticPr fontId="2"/>
  </si>
  <si>
    <t>マエジマ</t>
    <phoneticPr fontId="2"/>
  </si>
  <si>
    <t>ナナ</t>
    <phoneticPr fontId="2"/>
  </si>
  <si>
    <t>前嶋</t>
    <rPh sb="0" eb="2">
      <t>マエジマ</t>
    </rPh>
    <phoneticPr fontId="2"/>
  </si>
  <si>
    <t>菜那</t>
    <rPh sb="0" eb="1">
      <t>ナ</t>
    </rPh>
    <rPh sb="1" eb="2">
      <t>ナ</t>
    </rPh>
    <phoneticPr fontId="2"/>
  </si>
  <si>
    <t>スガワラ</t>
    <phoneticPr fontId="2"/>
  </si>
  <si>
    <t>ハナ</t>
    <phoneticPr fontId="2"/>
  </si>
  <si>
    <t>菅原</t>
    <rPh sb="0" eb="2">
      <t>スガワラ</t>
    </rPh>
    <phoneticPr fontId="2"/>
  </si>
  <si>
    <t>華</t>
    <rPh sb="0" eb="1">
      <t>ハナ</t>
    </rPh>
    <phoneticPr fontId="2"/>
  </si>
  <si>
    <t>ニシダ</t>
    <phoneticPr fontId="2"/>
  </si>
  <si>
    <t>モモカ</t>
    <phoneticPr fontId="2"/>
  </si>
  <si>
    <t>西田</t>
    <rPh sb="0" eb="2">
      <t>ニシダ</t>
    </rPh>
    <phoneticPr fontId="2"/>
  </si>
  <si>
    <t>コテン</t>
    <phoneticPr fontId="2"/>
  </si>
  <si>
    <t>北沢</t>
    <rPh sb="0" eb="2">
      <t>キタザワ</t>
    </rPh>
    <phoneticPr fontId="2"/>
  </si>
  <si>
    <t>胡天</t>
    <rPh sb="0" eb="1">
      <t>コ</t>
    </rPh>
    <rPh sb="1" eb="2">
      <t>テン</t>
    </rPh>
    <phoneticPr fontId="2"/>
  </si>
  <si>
    <t>スギモト</t>
    <phoneticPr fontId="2"/>
  </si>
  <si>
    <t>アズ</t>
    <phoneticPr fontId="2"/>
  </si>
  <si>
    <t>杉本</t>
    <rPh sb="0" eb="2">
      <t>スギモト</t>
    </rPh>
    <phoneticPr fontId="2"/>
  </si>
  <si>
    <t>愛珠</t>
    <rPh sb="0" eb="1">
      <t>アイ</t>
    </rPh>
    <rPh sb="1" eb="2">
      <t>シュ</t>
    </rPh>
    <phoneticPr fontId="2"/>
  </si>
  <si>
    <t>ジュナ</t>
    <phoneticPr fontId="2"/>
  </si>
  <si>
    <t>珠菜</t>
    <rPh sb="0" eb="1">
      <t>ジュ</t>
    </rPh>
    <rPh sb="1" eb="2">
      <t>ナ</t>
    </rPh>
    <phoneticPr fontId="2"/>
  </si>
  <si>
    <t>ミツキ</t>
    <phoneticPr fontId="2"/>
  </si>
  <si>
    <t>山中</t>
    <rPh sb="0" eb="2">
      <t>ヤマナカ</t>
    </rPh>
    <phoneticPr fontId="2"/>
  </si>
  <si>
    <t>フタマタ</t>
    <phoneticPr fontId="2"/>
  </si>
  <si>
    <t>ユイ</t>
    <phoneticPr fontId="2"/>
  </si>
  <si>
    <t>二又</t>
    <rPh sb="0" eb="2">
      <t>フタマタ</t>
    </rPh>
    <phoneticPr fontId="2"/>
  </si>
  <si>
    <t>結</t>
    <rPh sb="0" eb="1">
      <t>ユイ</t>
    </rPh>
    <phoneticPr fontId="2"/>
  </si>
  <si>
    <t>サカモト</t>
    <phoneticPr fontId="2"/>
  </si>
  <si>
    <t>タマキ</t>
    <phoneticPr fontId="2"/>
  </si>
  <si>
    <t>坂本</t>
    <rPh sb="0" eb="2">
      <t>サカモト</t>
    </rPh>
    <phoneticPr fontId="2"/>
  </si>
  <si>
    <t>瑶貴</t>
    <rPh sb="0" eb="1">
      <t>タマ</t>
    </rPh>
    <rPh sb="1" eb="2">
      <t>キ</t>
    </rPh>
    <phoneticPr fontId="2"/>
  </si>
  <si>
    <t>イムラ</t>
    <phoneticPr fontId="2"/>
  </si>
  <si>
    <t>ヒマリ</t>
    <phoneticPr fontId="2"/>
  </si>
  <si>
    <t>井村</t>
    <rPh sb="0" eb="2">
      <t>イムラ</t>
    </rPh>
    <phoneticPr fontId="2"/>
  </si>
  <si>
    <t>日鞠</t>
    <rPh sb="0" eb="1">
      <t>ヒ</t>
    </rPh>
    <rPh sb="1" eb="2">
      <t>マリ</t>
    </rPh>
    <phoneticPr fontId="2"/>
  </si>
  <si>
    <t>中部小学校</t>
    <rPh sb="0" eb="2">
      <t>チュウブ</t>
    </rPh>
    <rPh sb="2" eb="5">
      <t>ショウガッコウ</t>
    </rPh>
    <phoneticPr fontId="2"/>
  </si>
  <si>
    <t>宮久保小学校</t>
    <rPh sb="0" eb="3">
      <t>ミヤクボ</t>
    </rPh>
    <rPh sb="3" eb="6">
      <t>ショウガッコウ</t>
    </rPh>
    <phoneticPr fontId="2"/>
  </si>
  <si>
    <t>池の上小学校</t>
    <rPh sb="0" eb="1">
      <t>イケ</t>
    </rPh>
    <rPh sb="2" eb="3">
      <t>カミ</t>
    </rPh>
    <rPh sb="3" eb="6">
      <t>ショウガッコウ</t>
    </rPh>
    <phoneticPr fontId="2"/>
  </si>
  <si>
    <t>高木第二小学校</t>
    <rPh sb="0" eb="2">
      <t>タカギ</t>
    </rPh>
    <rPh sb="2" eb="4">
      <t>ダイニ</t>
    </rPh>
    <rPh sb="4" eb="7">
      <t>ショウガッコウ</t>
    </rPh>
    <phoneticPr fontId="2"/>
  </si>
  <si>
    <t>初富小学校</t>
    <rPh sb="0" eb="1">
      <t>ハツ</t>
    </rPh>
    <rPh sb="1" eb="2">
      <t>トミ</t>
    </rPh>
    <rPh sb="2" eb="5">
      <t>ショウガッコウ</t>
    </rPh>
    <phoneticPr fontId="2"/>
  </si>
  <si>
    <t>白井第三小学校</t>
    <rPh sb="0" eb="2">
      <t>シロイ</t>
    </rPh>
    <rPh sb="2" eb="3">
      <t>ダイ</t>
    </rPh>
    <rPh sb="3" eb="4">
      <t>サン</t>
    </rPh>
    <rPh sb="4" eb="7">
      <t>ショウガッコウ</t>
    </rPh>
    <phoneticPr fontId="2"/>
  </si>
  <si>
    <t>『心をひとつに』して、選手・指導者・保護者が一丸となって、優勝目指し戦います。県内はもちろん、県外のお世話になった全てのチームに感謝申し上げます。ありがとうございました。</t>
    <rPh sb="1" eb="2">
      <t>ココロ</t>
    </rPh>
    <rPh sb="11" eb="13">
      <t>センシュ</t>
    </rPh>
    <rPh sb="14" eb="17">
      <t>シドウシャ</t>
    </rPh>
    <rPh sb="18" eb="21">
      <t>ホゴシャ</t>
    </rPh>
    <rPh sb="22" eb="24">
      <t>イチガン</t>
    </rPh>
    <rPh sb="29" eb="31">
      <t>ユウショウ</t>
    </rPh>
    <rPh sb="31" eb="33">
      <t>メザ</t>
    </rPh>
    <rPh sb="34" eb="35">
      <t>タタカ</t>
    </rPh>
    <rPh sb="39" eb="41">
      <t>ケンナイ</t>
    </rPh>
    <rPh sb="47" eb="49">
      <t>ケンガイ</t>
    </rPh>
    <rPh sb="51" eb="53">
      <t>セワ</t>
    </rPh>
    <rPh sb="57" eb="58">
      <t>スベ</t>
    </rPh>
    <rPh sb="64" eb="66">
      <t>カンシャ</t>
    </rPh>
    <rPh sb="66" eb="67">
      <t>モウ</t>
    </rPh>
    <rPh sb="68" eb="69">
      <t>ア</t>
    </rPh>
    <phoneticPr fontId="2"/>
  </si>
  <si>
    <t>八須</t>
    <rPh sb="0" eb="2">
      <t>ハチス</t>
    </rPh>
    <phoneticPr fontId="2"/>
  </si>
  <si>
    <t>和菜</t>
    <rPh sb="0" eb="1">
      <t>カズ</t>
    </rPh>
    <rPh sb="1" eb="2">
      <t>ナ</t>
    </rPh>
    <phoneticPr fontId="2"/>
  </si>
  <si>
    <t>五本松小学校</t>
    <rPh sb="0" eb="2">
      <t>ゴホン</t>
    </rPh>
    <rPh sb="2" eb="3">
      <t>マツ</t>
    </rPh>
    <rPh sb="3" eb="6">
      <t>ショウガッコウ</t>
    </rPh>
    <phoneticPr fontId="2"/>
  </si>
  <si>
    <t>山下</t>
    <rPh sb="0" eb="2">
      <t>ヤマシタ</t>
    </rPh>
    <phoneticPr fontId="2"/>
  </si>
  <si>
    <t>桜</t>
    <rPh sb="0" eb="1">
      <t>サクラ</t>
    </rPh>
    <phoneticPr fontId="2"/>
  </si>
  <si>
    <t>国分小学校</t>
    <rPh sb="0" eb="2">
      <t>コクブン</t>
    </rPh>
    <rPh sb="2" eb="5">
      <t>ショウガッコウ</t>
    </rPh>
    <phoneticPr fontId="2"/>
  </si>
  <si>
    <t>ハチス</t>
    <phoneticPr fontId="2"/>
  </si>
  <si>
    <t>カズナ</t>
    <phoneticPr fontId="2"/>
  </si>
  <si>
    <t>ヤマシタ</t>
    <phoneticPr fontId="2"/>
  </si>
  <si>
    <t>サクラ</t>
    <phoneticPr fontId="2"/>
  </si>
  <si>
    <t>13冊</t>
    <rPh sb="2" eb="3">
      <t>サツ</t>
    </rPh>
    <phoneticPr fontId="2"/>
  </si>
  <si>
    <t>ヤマナカ</t>
    <phoneticPr fontId="2"/>
  </si>
  <si>
    <t>満月</t>
    <rPh sb="0" eb="1">
      <t>マン</t>
    </rPh>
    <rPh sb="1" eb="2">
      <t>ツキ</t>
    </rPh>
    <phoneticPr fontId="2"/>
  </si>
  <si>
    <t>法典小学校</t>
    <rPh sb="0" eb="1">
      <t>ホウ</t>
    </rPh>
    <rPh sb="1" eb="2">
      <t>テン</t>
    </rPh>
    <rPh sb="2" eb="5">
      <t>ショウガッコウ</t>
    </rPh>
    <phoneticPr fontId="2"/>
  </si>
  <si>
    <t>ジュンコ</t>
    <phoneticPr fontId="2"/>
  </si>
  <si>
    <t>キタザワ</t>
    <phoneticPr fontId="2"/>
  </si>
  <si>
    <t>百伽</t>
    <rPh sb="0" eb="1">
      <t>モモ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</si>
</sst>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1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AJ33" sqref="AJ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4" t="s">
        <v>189</v>
      </c>
      <c r="B2" s="145"/>
      <c r="C2" s="146" t="s">
        <v>200</v>
      </c>
      <c r="D2" s="147"/>
      <c r="E2" s="147"/>
      <c r="F2" s="147"/>
      <c r="G2" s="147"/>
      <c r="H2" s="147"/>
      <c r="I2" s="148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201</v>
      </c>
      <c r="D3" s="152"/>
      <c r="E3" s="152"/>
      <c r="F3" s="152"/>
      <c r="G3" s="152"/>
      <c r="H3" s="152"/>
      <c r="I3" s="153"/>
      <c r="J3" s="247" t="s">
        <v>202</v>
      </c>
      <c r="K3" s="248"/>
      <c r="L3" s="248"/>
      <c r="M3" s="248"/>
      <c r="N3" s="248"/>
      <c r="O3" s="249"/>
      <c r="P3" s="120" t="s">
        <v>203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430150895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21001</v>
      </c>
      <c r="K5" s="228"/>
      <c r="L5" s="228"/>
      <c r="M5" s="228"/>
      <c r="N5" s="228"/>
      <c r="O5" s="228"/>
      <c r="P5" s="196" t="s">
        <v>204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205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206</v>
      </c>
      <c r="D7" s="137"/>
      <c r="E7" s="138" t="s">
        <v>207</v>
      </c>
      <c r="F7" s="139"/>
      <c r="G7" s="230">
        <v>506064727</v>
      </c>
      <c r="H7" s="230"/>
      <c r="I7" s="230"/>
      <c r="J7" s="230"/>
      <c r="K7" s="230"/>
      <c r="L7" s="230"/>
      <c r="M7" s="230">
        <v>4190</v>
      </c>
      <c r="N7" s="230"/>
      <c r="O7" s="230"/>
      <c r="P7" s="203" t="s">
        <v>72</v>
      </c>
      <c r="Q7" s="204"/>
      <c r="R7" s="172" t="s">
        <v>210</v>
      </c>
      <c r="S7" s="172"/>
      <c r="T7" s="172"/>
      <c r="U7" s="172"/>
      <c r="V7" s="50" t="s">
        <v>73</v>
      </c>
      <c r="W7" s="162" t="s">
        <v>211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68</v>
      </c>
    </row>
    <row r="8" spans="1:51" ht="18" customHeight="1">
      <c r="A8" s="96"/>
      <c r="B8" s="170"/>
      <c r="C8" s="140" t="s">
        <v>208</v>
      </c>
      <c r="D8" s="141"/>
      <c r="E8" s="142" t="s">
        <v>209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212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216</v>
      </c>
      <c r="D9" s="137"/>
      <c r="E9" s="138" t="s">
        <v>217</v>
      </c>
      <c r="F9" s="139"/>
      <c r="G9" s="230">
        <v>514331422</v>
      </c>
      <c r="H9" s="230"/>
      <c r="I9" s="230"/>
      <c r="J9" s="230"/>
      <c r="K9" s="230"/>
      <c r="L9" s="230"/>
      <c r="M9" s="230">
        <v>364193</v>
      </c>
      <c r="N9" s="230"/>
      <c r="O9" s="230"/>
      <c r="P9" s="203" t="s">
        <v>72</v>
      </c>
      <c r="Q9" s="204"/>
      <c r="R9" s="172" t="s">
        <v>220</v>
      </c>
      <c r="S9" s="172"/>
      <c r="T9" s="172"/>
      <c r="U9" s="172"/>
      <c r="V9" s="50" t="s">
        <v>73</v>
      </c>
      <c r="W9" s="162" t="s">
        <v>221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70"/>
      <c r="C10" s="140" t="s">
        <v>218</v>
      </c>
      <c r="D10" s="141"/>
      <c r="E10" s="142" t="s">
        <v>219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222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226</v>
      </c>
      <c r="D11" s="137"/>
      <c r="E11" s="138" t="s">
        <v>227</v>
      </c>
      <c r="F11" s="139"/>
      <c r="G11" s="230">
        <v>513288173</v>
      </c>
      <c r="H11" s="230"/>
      <c r="I11" s="230"/>
      <c r="J11" s="230"/>
      <c r="K11" s="230"/>
      <c r="L11" s="230"/>
      <c r="M11" s="230"/>
      <c r="N11" s="230"/>
      <c r="O11" s="230"/>
      <c r="P11" s="203" t="s">
        <v>72</v>
      </c>
      <c r="Q11" s="204"/>
      <c r="R11" s="172" t="s">
        <v>210</v>
      </c>
      <c r="S11" s="172"/>
      <c r="T11" s="172"/>
      <c r="U11" s="172"/>
      <c r="V11" s="50" t="s">
        <v>73</v>
      </c>
      <c r="W11" s="162" t="s">
        <v>230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213</v>
      </c>
      <c r="AM11" s="83"/>
      <c r="AN11" s="83"/>
      <c r="AO11" s="83"/>
      <c r="AP11" s="83"/>
      <c r="AQ11" s="83"/>
      <c r="AR11" s="83"/>
      <c r="AS11" s="59" t="s">
        <v>194</v>
      </c>
      <c r="AT11" s="78">
        <v>46</v>
      </c>
    </row>
    <row r="12" spans="1:51" ht="18" customHeight="1">
      <c r="A12" s="96"/>
      <c r="B12" s="170"/>
      <c r="C12" s="140" t="s">
        <v>228</v>
      </c>
      <c r="D12" s="141"/>
      <c r="E12" s="142" t="s">
        <v>229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231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214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233</v>
      </c>
      <c r="D13" s="137"/>
      <c r="E13" s="138" t="s">
        <v>217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218</v>
      </c>
      <c r="D14" s="141"/>
      <c r="E14" s="142" t="s">
        <v>219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234</v>
      </c>
      <c r="D15" s="137"/>
      <c r="E15" s="138" t="s">
        <v>207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2" t="s">
        <v>210</v>
      </c>
      <c r="S15" s="172"/>
      <c r="T15" s="172"/>
      <c r="U15" s="172"/>
      <c r="V15" s="49" t="s">
        <v>73</v>
      </c>
      <c r="W15" s="162" t="s">
        <v>211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213</v>
      </c>
      <c r="AM15" s="83"/>
      <c r="AN15" s="83"/>
      <c r="AO15" s="83"/>
      <c r="AP15" s="83"/>
      <c r="AQ15" s="83"/>
      <c r="AR15" s="83"/>
      <c r="AS15" s="59" t="s">
        <v>194</v>
      </c>
      <c r="AT15" s="78">
        <v>68</v>
      </c>
    </row>
    <row r="16" spans="1:51" ht="18" customHeight="1">
      <c r="A16" s="96"/>
      <c r="B16" s="170"/>
      <c r="C16" s="140" t="s">
        <v>208</v>
      </c>
      <c r="D16" s="141"/>
      <c r="E16" s="142" t="s">
        <v>209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212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214</v>
      </c>
      <c r="AL16" s="85"/>
      <c r="AM16" s="85"/>
      <c r="AN16" s="85"/>
      <c r="AO16" s="60" t="s">
        <v>195</v>
      </c>
      <c r="AP16" s="85" t="s">
        <v>235</v>
      </c>
      <c r="AQ16" s="85"/>
      <c r="AR16" s="85"/>
      <c r="AS16" s="86"/>
      <c r="AT16" s="78"/>
    </row>
    <row r="17" spans="1:46">
      <c r="A17" s="96" t="s">
        <v>6</v>
      </c>
      <c r="B17" s="170"/>
      <c r="C17" s="222" t="str">
        <f>IF(P16="","",P16)</f>
        <v>鎌ヶ谷市道野辺中央４－１２－３２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2" t="str">
        <f>IF(AL15="","",AL15&amp;"-"&amp;AK16&amp;"-"&amp;AP16)</f>
        <v>０４７-４４６-１５５１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3">
        <v>90</v>
      </c>
      <c r="D21" s="235"/>
      <c r="E21" s="235">
        <v>2754</v>
      </c>
      <c r="F21" s="235"/>
      <c r="G21" s="235">
        <v>822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3" t="s">
        <v>173</v>
      </c>
      <c r="D23" s="224"/>
      <c r="E23" s="225" t="s">
        <v>174</v>
      </c>
      <c r="F23" s="226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 t="s">
        <v>236</v>
      </c>
      <c r="C25" s="136" t="s">
        <v>237</v>
      </c>
      <c r="D25" s="137"/>
      <c r="E25" s="138" t="s">
        <v>238</v>
      </c>
      <c r="F25" s="139"/>
      <c r="G25" s="123">
        <v>6</v>
      </c>
      <c r="H25" s="124"/>
      <c r="I25" s="127" t="s">
        <v>275</v>
      </c>
      <c r="J25" s="128"/>
      <c r="K25" s="128"/>
      <c r="L25" s="124"/>
      <c r="M25" s="123">
        <v>511304351</v>
      </c>
      <c r="N25" s="128"/>
      <c r="O25" s="124"/>
      <c r="P25" s="123">
        <v>162</v>
      </c>
      <c r="Q25" s="128"/>
      <c r="R25" s="128"/>
      <c r="S25" s="128"/>
      <c r="T25" s="130"/>
      <c r="U25" s="1"/>
      <c r="V25" s="1"/>
      <c r="W25" s="1"/>
      <c r="X25" s="1"/>
      <c r="Y25" s="237" t="s">
        <v>292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239</v>
      </c>
      <c r="D26" s="141"/>
      <c r="E26" s="142" t="s">
        <v>240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241</v>
      </c>
      <c r="D27" s="137"/>
      <c r="E27" s="138" t="s">
        <v>242</v>
      </c>
      <c r="F27" s="139"/>
      <c r="G27" s="123">
        <v>6</v>
      </c>
      <c r="H27" s="124"/>
      <c r="I27" s="127" t="s">
        <v>275</v>
      </c>
      <c r="J27" s="128"/>
      <c r="K27" s="128"/>
      <c r="L27" s="124"/>
      <c r="M27" s="123">
        <v>511106710</v>
      </c>
      <c r="N27" s="128"/>
      <c r="O27" s="124"/>
      <c r="P27" s="123">
        <v>162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243</v>
      </c>
      <c r="D28" s="141"/>
      <c r="E28" s="142" t="s">
        <v>244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245</v>
      </c>
      <c r="D29" s="137"/>
      <c r="E29" s="138" t="s">
        <v>246</v>
      </c>
      <c r="F29" s="139"/>
      <c r="G29" s="123">
        <v>6</v>
      </c>
      <c r="H29" s="124"/>
      <c r="I29" s="127" t="s">
        <v>276</v>
      </c>
      <c r="J29" s="128"/>
      <c r="K29" s="128"/>
      <c r="L29" s="124"/>
      <c r="M29" s="123">
        <v>512522801</v>
      </c>
      <c r="N29" s="128"/>
      <c r="O29" s="124"/>
      <c r="P29" s="123">
        <v>162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247</v>
      </c>
      <c r="D30" s="141"/>
      <c r="E30" s="142" t="s">
        <v>248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255</v>
      </c>
      <c r="D31" s="137"/>
      <c r="E31" s="138" t="s">
        <v>256</v>
      </c>
      <c r="F31" s="139"/>
      <c r="G31" s="123">
        <v>6</v>
      </c>
      <c r="H31" s="124"/>
      <c r="I31" s="127" t="s">
        <v>277</v>
      </c>
      <c r="J31" s="128"/>
      <c r="K31" s="128"/>
      <c r="L31" s="124"/>
      <c r="M31" s="123">
        <v>514420429</v>
      </c>
      <c r="N31" s="128"/>
      <c r="O31" s="124"/>
      <c r="P31" s="123">
        <v>147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257</v>
      </c>
      <c r="D32" s="141"/>
      <c r="E32" s="142" t="s">
        <v>258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255</v>
      </c>
      <c r="D33" s="137"/>
      <c r="E33" s="138" t="s">
        <v>259</v>
      </c>
      <c r="F33" s="139"/>
      <c r="G33" s="123">
        <v>6</v>
      </c>
      <c r="H33" s="124"/>
      <c r="I33" s="127" t="s">
        <v>277</v>
      </c>
      <c r="J33" s="128"/>
      <c r="K33" s="128"/>
      <c r="L33" s="124"/>
      <c r="M33" s="123">
        <v>514420439</v>
      </c>
      <c r="N33" s="128"/>
      <c r="O33" s="124"/>
      <c r="P33" s="123">
        <v>147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257</v>
      </c>
      <c r="D34" s="141"/>
      <c r="E34" s="142" t="s">
        <v>260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293</v>
      </c>
      <c r="D35" s="137"/>
      <c r="E35" s="138" t="s">
        <v>261</v>
      </c>
      <c r="F35" s="139"/>
      <c r="G35" s="123">
        <v>5</v>
      </c>
      <c r="H35" s="124"/>
      <c r="I35" s="127" t="s">
        <v>295</v>
      </c>
      <c r="J35" s="128"/>
      <c r="K35" s="128"/>
      <c r="L35" s="124"/>
      <c r="M35" s="123">
        <v>512406984</v>
      </c>
      <c r="N35" s="128"/>
      <c r="O35" s="124"/>
      <c r="P35" s="123">
        <v>163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262</v>
      </c>
      <c r="D36" s="141"/>
      <c r="E36" s="142" t="s">
        <v>294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249</v>
      </c>
      <c r="D37" s="137"/>
      <c r="E37" s="138" t="s">
        <v>250</v>
      </c>
      <c r="F37" s="139"/>
      <c r="G37" s="123">
        <v>6</v>
      </c>
      <c r="H37" s="124"/>
      <c r="I37" s="127" t="s">
        <v>278</v>
      </c>
      <c r="J37" s="128"/>
      <c r="K37" s="128"/>
      <c r="L37" s="124"/>
      <c r="M37" s="123">
        <v>510372548</v>
      </c>
      <c r="N37" s="128"/>
      <c r="O37" s="124"/>
      <c r="P37" s="123">
        <v>143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251</v>
      </c>
      <c r="D38" s="141"/>
      <c r="E38" s="142" t="s">
        <v>298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297</v>
      </c>
      <c r="D39" s="137"/>
      <c r="E39" s="138" t="s">
        <v>252</v>
      </c>
      <c r="F39" s="139"/>
      <c r="G39" s="123">
        <v>6</v>
      </c>
      <c r="H39" s="124"/>
      <c r="I39" s="127" t="s">
        <v>275</v>
      </c>
      <c r="J39" s="128"/>
      <c r="K39" s="128"/>
      <c r="L39" s="124"/>
      <c r="M39" s="123">
        <v>511106709</v>
      </c>
      <c r="N39" s="128"/>
      <c r="O39" s="124"/>
      <c r="P39" s="123">
        <v>149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253</v>
      </c>
      <c r="D40" s="141"/>
      <c r="E40" s="142" t="s">
        <v>254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226</v>
      </c>
      <c r="D41" s="137"/>
      <c r="E41" s="138" t="s">
        <v>296</v>
      </c>
      <c r="F41" s="139"/>
      <c r="G41" s="123">
        <v>6</v>
      </c>
      <c r="H41" s="124"/>
      <c r="I41" s="127" t="s">
        <v>279</v>
      </c>
      <c r="J41" s="128"/>
      <c r="K41" s="128"/>
      <c r="L41" s="124"/>
      <c r="M41" s="123">
        <v>511304347</v>
      </c>
      <c r="N41" s="128"/>
      <c r="O41" s="124"/>
      <c r="P41" s="123">
        <v>143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228</v>
      </c>
      <c r="D42" s="141"/>
      <c r="E42" s="142" t="s">
        <v>229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263</v>
      </c>
      <c r="D43" s="137"/>
      <c r="E43" s="138" t="s">
        <v>264</v>
      </c>
      <c r="F43" s="139"/>
      <c r="G43" s="123">
        <v>5</v>
      </c>
      <c r="H43" s="124"/>
      <c r="I43" s="127" t="s">
        <v>280</v>
      </c>
      <c r="J43" s="128"/>
      <c r="K43" s="128"/>
      <c r="L43" s="124"/>
      <c r="M43" s="123">
        <v>512413081</v>
      </c>
      <c r="N43" s="128"/>
      <c r="O43" s="124"/>
      <c r="P43" s="123">
        <v>146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265</v>
      </c>
      <c r="D44" s="141"/>
      <c r="E44" s="142" t="s">
        <v>266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267</v>
      </c>
      <c r="D45" s="137"/>
      <c r="E45" s="138" t="s">
        <v>268</v>
      </c>
      <c r="F45" s="139"/>
      <c r="G45" s="123">
        <v>5</v>
      </c>
      <c r="H45" s="124"/>
      <c r="I45" s="127" t="s">
        <v>275</v>
      </c>
      <c r="J45" s="128"/>
      <c r="K45" s="128"/>
      <c r="L45" s="124"/>
      <c r="M45" s="123">
        <v>512413092</v>
      </c>
      <c r="N45" s="128"/>
      <c r="O45" s="124"/>
      <c r="P45" s="123">
        <v>141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269</v>
      </c>
      <c r="D46" s="141"/>
      <c r="E46" s="142" t="s">
        <v>270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271</v>
      </c>
      <c r="D47" s="137"/>
      <c r="E47" s="138" t="s">
        <v>272</v>
      </c>
      <c r="F47" s="139"/>
      <c r="G47" s="123">
        <v>5</v>
      </c>
      <c r="H47" s="124"/>
      <c r="I47" s="127" t="s">
        <v>275</v>
      </c>
      <c r="J47" s="128"/>
      <c r="K47" s="128"/>
      <c r="L47" s="124"/>
      <c r="M47" s="123">
        <v>512413109</v>
      </c>
      <c r="N47" s="128"/>
      <c r="O47" s="124"/>
      <c r="P47" s="123">
        <v>140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273</v>
      </c>
      <c r="D48" s="219"/>
      <c r="E48" s="220" t="s">
        <v>274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288</v>
      </c>
      <c r="D49" s="100"/>
      <c r="E49" s="101" t="s">
        <v>289</v>
      </c>
      <c r="F49" s="102"/>
      <c r="G49" s="87">
        <v>5</v>
      </c>
      <c r="H49" s="89"/>
      <c r="I49" s="109" t="s">
        <v>284</v>
      </c>
      <c r="J49" s="88"/>
      <c r="K49" s="88"/>
      <c r="L49" s="89"/>
      <c r="M49" s="87">
        <v>514480020</v>
      </c>
      <c r="N49" s="88"/>
      <c r="O49" s="89"/>
      <c r="P49" s="87">
        <v>140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282</v>
      </c>
      <c r="D50" s="104"/>
      <c r="E50" s="105" t="s">
        <v>283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290</v>
      </c>
      <c r="D51" s="100"/>
      <c r="E51" s="101" t="s">
        <v>291</v>
      </c>
      <c r="F51" s="102"/>
      <c r="G51" s="87">
        <v>5</v>
      </c>
      <c r="H51" s="89"/>
      <c r="I51" s="109" t="s">
        <v>287</v>
      </c>
      <c r="J51" s="88"/>
      <c r="K51" s="88"/>
      <c r="L51" s="89"/>
      <c r="M51" s="87">
        <v>512164770</v>
      </c>
      <c r="N51" s="88"/>
      <c r="O51" s="89"/>
      <c r="P51" s="87">
        <v>140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285</v>
      </c>
      <c r="D52" s="115"/>
      <c r="E52" s="116" t="s">
        <v>286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281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85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C17" sqref="C17:O1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西脇　英次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506064727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4190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中村　敏夫</v>
      </c>
      <c r="D9" s="269"/>
      <c r="E9" s="269"/>
      <c r="F9" s="269"/>
      <c r="G9" s="275">
        <f>IF(入力!G9="","",入力!G9)</f>
        <v>514331422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364193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玉井　淳子</v>
      </c>
      <c r="D11" s="269"/>
      <c r="E11" s="269"/>
      <c r="F11" s="269"/>
      <c r="G11" s="275">
        <f>IF(入力!G11="","",入力!G11)</f>
        <v>513288173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中村　敏夫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西脇　英次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鎌ヶ谷市道野辺中央４－１２－３２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０４７-４４６-１５５１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90－2754－822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齊藤　綾夏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中部小学校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511304351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前嶋　菜那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511106710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菅原　華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宮久保小学校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512522801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杉本　愛珠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池の上小学校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514420429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杉本　珠菜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池の上小学校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514420439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山中　満月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法典小学校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512406984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西田　百伽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高木第二小学校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510372548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北沢　胡天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中部小学校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511106709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玉井　淳子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初富小学校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511304347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二又　結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白井第三小学校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512413081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坂本　瑶貴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中部小学校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512413092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井村　日鞠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中部小学校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512413109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9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カマガヤチュウブ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鎌ヶ谷市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東武野田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鎌ヶ谷中部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430150895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2"/>
      <c r="D18" s="325"/>
      <c r="E18" s="325"/>
      <c r="F18" s="325"/>
      <c r="G18" s="36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3"/>
      <c r="AL18" s="353"/>
      <c r="AM18" s="379"/>
      <c r="AN18" s="401"/>
      <c r="AO18" s="402"/>
      <c r="AP18" s="402"/>
      <c r="AQ18" s="402"/>
      <c r="AR18" s="402"/>
      <c r="AS18" s="402"/>
      <c r="AT18" s="353"/>
      <c r="AU18" s="379"/>
      <c r="AV18" s="349"/>
      <c r="AW18" s="325"/>
      <c r="AX18" s="325"/>
      <c r="AY18" s="363"/>
      <c r="AZ18" s="389" t="str">
        <f>IF(入力!AE5="","",入力!AE5)</f>
        <v>鎌ケ谷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1"/>
    </row>
    <row r="20" spans="3:58" ht="15" customHeight="1">
      <c r="C20" s="436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435" t="str">
        <f>IF(入力!J7="","",入力!J7)</f>
        <v/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 t="str">
        <f>IF(入力!J9="","",入力!J9)</f>
        <v/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435">
        <f>IF(入力!M7="","",入力!M7)</f>
        <v>4190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>
        <f>IF(入力!M9="","",入力!M9)</f>
        <v>364193</v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ニシワキ　エイジ</v>
      </c>
      <c r="I22" s="329"/>
      <c r="J22" s="329"/>
      <c r="K22" s="329"/>
      <c r="L22" s="329"/>
      <c r="M22" s="329"/>
      <c r="N22" s="329"/>
      <c r="O22" s="329"/>
      <c r="P22" s="329"/>
      <c r="Q22" s="338"/>
      <c r="R22" s="330" t="s">
        <v>45</v>
      </c>
      <c r="S22" s="329"/>
      <c r="T22" s="339">
        <f>IF(入力!AT7="","",入力!AT7)</f>
        <v>68</v>
      </c>
      <c r="U22" s="340"/>
      <c r="V22" s="341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２７３</v>
      </c>
      <c r="AC22" s="329"/>
      <c r="AD22" s="329"/>
      <c r="AE22" s="329"/>
      <c r="AF22" s="16" t="s">
        <v>73</v>
      </c>
      <c r="AG22" s="329" t="str">
        <f>IF(入力!W7="","",入力!W7)</f>
        <v>０１１３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38"/>
      <c r="AU22" s="330" t="s">
        <v>47</v>
      </c>
      <c r="AV22" s="329"/>
      <c r="AW22" s="329"/>
      <c r="AX22" s="17" t="s">
        <v>74</v>
      </c>
      <c r="AY22" s="329" t="str">
        <f>IF(入力!AL7="","",入力!AL7)</f>
        <v>０４７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2" t="s">
        <v>48</v>
      </c>
      <c r="D23" s="325"/>
      <c r="E23" s="325"/>
      <c r="F23" s="325"/>
      <c r="G23" s="363"/>
      <c r="H23" s="365" t="str">
        <f>IF(入力!C8="","",入力!C8&amp;"　"&amp;入力!E8)</f>
        <v>西脇　英次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25"/>
      <c r="S23" s="325"/>
      <c r="T23" s="354"/>
      <c r="U23" s="355"/>
      <c r="V23" s="356"/>
      <c r="W23" s="353"/>
      <c r="X23" s="353"/>
      <c r="Y23" s="353"/>
      <c r="Z23" s="346" t="str">
        <f>IF(入力!P8="","",入力!P8)</f>
        <v>鎌ヶ谷市道野辺中央４－１２－３２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5"/>
      <c r="AV23" s="325"/>
      <c r="AW23" s="325"/>
      <c r="AX23" s="349" t="str">
        <f>IF(入力!AK8="","",入力!AK8)</f>
        <v>４４６</v>
      </c>
      <c r="AY23" s="325"/>
      <c r="AZ23" s="325"/>
      <c r="BA23" s="325"/>
      <c r="BB23" s="19" t="s">
        <v>76</v>
      </c>
      <c r="BC23" s="325" t="str">
        <f>IF(入力!AP8="","",入力!AP8)</f>
        <v>１５５１</v>
      </c>
      <c r="BD23" s="325"/>
      <c r="BE23" s="325"/>
      <c r="BF23" s="345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ナカムラ　トシオ</v>
      </c>
      <c r="I24" s="329"/>
      <c r="J24" s="329"/>
      <c r="K24" s="329"/>
      <c r="L24" s="329"/>
      <c r="M24" s="329"/>
      <c r="N24" s="329"/>
      <c r="O24" s="329"/>
      <c r="P24" s="329"/>
      <c r="Q24" s="338"/>
      <c r="R24" s="330" t="s">
        <v>45</v>
      </c>
      <c r="S24" s="329"/>
      <c r="T24" s="339">
        <f>IF(入力!AT9="","",入力!AT9)</f>
        <v>43</v>
      </c>
      <c r="U24" s="340"/>
      <c r="V24" s="341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２７１</v>
      </c>
      <c r="AC24" s="329"/>
      <c r="AD24" s="329"/>
      <c r="AE24" s="329"/>
      <c r="AF24" s="16" t="s">
        <v>73</v>
      </c>
      <c r="AG24" s="329" t="str">
        <f>IF(入力!W9="","",入力!W9)</f>
        <v>００５２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38"/>
      <c r="AU24" s="330" t="s">
        <v>47</v>
      </c>
      <c r="AV24" s="329"/>
      <c r="AW24" s="329"/>
      <c r="AX24" s="17" t="s">
        <v>74</v>
      </c>
      <c r="AY24" s="329" t="str">
        <f>IF(入力!AL9="","",入力!AL9)</f>
        <v>０８０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2" t="s">
        <v>78</v>
      </c>
      <c r="D25" s="325"/>
      <c r="E25" s="325"/>
      <c r="F25" s="325"/>
      <c r="G25" s="363"/>
      <c r="H25" s="365" t="str">
        <f>IF(入力!C10="","",入力!C10&amp;"　"&amp;入力!E10)</f>
        <v>中村　敏夫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25"/>
      <c r="S25" s="325"/>
      <c r="T25" s="354"/>
      <c r="U25" s="355"/>
      <c r="V25" s="356"/>
      <c r="W25" s="353"/>
      <c r="X25" s="353"/>
      <c r="Y25" s="353"/>
      <c r="Z25" s="346" t="str">
        <f>IF(入力!P10="","",入力!P10)</f>
        <v>松戸市新作６２８－１０－２０２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5"/>
      <c r="AV25" s="325"/>
      <c r="AW25" s="325"/>
      <c r="AX25" s="349" t="str">
        <f>IF(入力!AK10="","",入力!AK10)</f>
        <v>５５４８</v>
      </c>
      <c r="AY25" s="325"/>
      <c r="AZ25" s="325"/>
      <c r="BA25" s="325"/>
      <c r="BB25" s="19" t="s">
        <v>76</v>
      </c>
      <c r="BC25" s="325" t="str">
        <f>IF(入力!AP10="","",入力!AP10)</f>
        <v>５１６５</v>
      </c>
      <c r="BD25" s="325"/>
      <c r="BE25" s="325"/>
      <c r="BF25" s="345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タマイ　ジュンコ</v>
      </c>
      <c r="I26" s="329"/>
      <c r="J26" s="329"/>
      <c r="K26" s="329"/>
      <c r="L26" s="329"/>
      <c r="M26" s="329"/>
      <c r="N26" s="329"/>
      <c r="O26" s="329"/>
      <c r="P26" s="329"/>
      <c r="Q26" s="338"/>
      <c r="R26" s="330" t="s">
        <v>45</v>
      </c>
      <c r="S26" s="329"/>
      <c r="T26" s="339">
        <f>IF(入力!AT11="","",入力!AT11)</f>
        <v>46</v>
      </c>
      <c r="U26" s="340"/>
      <c r="V26" s="341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２７３</v>
      </c>
      <c r="AC26" s="329"/>
      <c r="AD26" s="329"/>
      <c r="AE26" s="329"/>
      <c r="AF26" s="16" t="s">
        <v>73</v>
      </c>
      <c r="AG26" s="329" t="str">
        <f>IF(入力!W11="","",入力!W11)</f>
        <v>０１０４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38"/>
      <c r="AU26" s="330" t="s">
        <v>47</v>
      </c>
      <c r="AV26" s="329"/>
      <c r="AW26" s="329"/>
      <c r="AX26" s="17" t="s">
        <v>74</v>
      </c>
      <c r="AY26" s="329" t="str">
        <f>IF(入力!AL11="","",入力!AL11)</f>
        <v>０４７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2" t="s">
        <v>79</v>
      </c>
      <c r="D27" s="325"/>
      <c r="E27" s="325"/>
      <c r="F27" s="325"/>
      <c r="G27" s="363"/>
      <c r="H27" s="365" t="str">
        <f>IF(入力!C12="","",入力!C12&amp;"　"&amp;入力!E12)</f>
        <v>玉井　淳子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25"/>
      <c r="S27" s="325"/>
      <c r="T27" s="354"/>
      <c r="U27" s="355"/>
      <c r="V27" s="356"/>
      <c r="W27" s="353"/>
      <c r="X27" s="353"/>
      <c r="Y27" s="353"/>
      <c r="Z27" s="346" t="str">
        <f>IF(入力!P12="","",入力!P12)</f>
        <v>鎌ヶ谷市東鎌ヶ谷２－１４－２９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5"/>
      <c r="AV27" s="325"/>
      <c r="AW27" s="325"/>
      <c r="AX27" s="349" t="str">
        <f>IF(入力!AK12="","",入力!AK12)</f>
        <v>４４６</v>
      </c>
      <c r="AY27" s="325"/>
      <c r="AZ27" s="325"/>
      <c r="BA27" s="325"/>
      <c r="BB27" s="19" t="s">
        <v>76</v>
      </c>
      <c r="BC27" s="325" t="str">
        <f>IF(入力!AP12="","",入力!AP12)</f>
        <v>３７９０</v>
      </c>
      <c r="BD27" s="325"/>
      <c r="BE27" s="325"/>
      <c r="BF27" s="345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ニシワキ　エイジ</v>
      </c>
      <c r="I28" s="329"/>
      <c r="J28" s="329"/>
      <c r="K28" s="329"/>
      <c r="L28" s="329"/>
      <c r="M28" s="329"/>
      <c r="N28" s="329"/>
      <c r="O28" s="329"/>
      <c r="P28" s="329"/>
      <c r="Q28" s="338"/>
      <c r="R28" s="330" t="s">
        <v>45</v>
      </c>
      <c r="S28" s="329"/>
      <c r="T28" s="339">
        <f>IF(入力!AT15="","",入力!AT15)</f>
        <v>68</v>
      </c>
      <c r="U28" s="340"/>
      <c r="V28" s="341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２７３</v>
      </c>
      <c r="AC28" s="329"/>
      <c r="AD28" s="329"/>
      <c r="AE28" s="329"/>
      <c r="AF28" s="16" t="s">
        <v>73</v>
      </c>
      <c r="AG28" s="329" t="str">
        <f>IF(入力!W15="","",入力!W15)</f>
        <v>０１１３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38"/>
      <c r="AU28" s="330" t="s">
        <v>47</v>
      </c>
      <c r="AV28" s="329"/>
      <c r="AW28" s="329"/>
      <c r="AX28" s="17" t="s">
        <v>74</v>
      </c>
      <c r="AY28" s="329" t="str">
        <f>IF(入力!AL15="","",入力!AL15)</f>
        <v>０４７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7" t="s">
        <v>49</v>
      </c>
      <c r="D29" s="331"/>
      <c r="E29" s="331"/>
      <c r="F29" s="331"/>
      <c r="G29" s="358"/>
      <c r="H29" s="350" t="str">
        <f>IF(入力!C16="","",入力!C16&amp;"　"&amp;入力!E16)</f>
        <v>西脇　英次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31"/>
      <c r="S29" s="331"/>
      <c r="T29" s="342"/>
      <c r="U29" s="343"/>
      <c r="V29" s="344"/>
      <c r="W29" s="337"/>
      <c r="X29" s="337"/>
      <c r="Y29" s="337"/>
      <c r="Z29" s="332" t="str">
        <f>IF(入力!P16="","",入力!P16)</f>
        <v>鎌ヶ谷市道野辺中央４－１２－３２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４４６</v>
      </c>
      <c r="AY29" s="331"/>
      <c r="AZ29" s="331"/>
      <c r="BA29" s="331"/>
      <c r="BB29" s="73" t="s">
        <v>76</v>
      </c>
      <c r="BC29" s="331" t="str">
        <f>IF(入力!AP16="","",入力!AP16)</f>
        <v>１５５１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サイトウ　アヤカ
齊藤　綾夏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中部小学校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511304351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162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マエジマ　ナナ
前嶋　菜那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中部小学校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511106710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162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スガワラ　ハナ
菅原　華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宮久保小学校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512522801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162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スギモト　アズ
杉本　愛珠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池の上小学校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514420429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147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スギモト　ジュナ
杉本　珠菜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池の上小学校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514420439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147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ヤマナカ　ミツキ
山中　満月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5</v>
      </c>
      <c r="R44" s="298"/>
      <c r="S44" s="299"/>
      <c r="T44" s="303" t="str">
        <f>IF(入力!I35="","",入力!I35)</f>
        <v>法典小学校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512406984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163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ニシダ　モモカ
西田　百伽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6</v>
      </c>
      <c r="R46" s="298"/>
      <c r="S46" s="299"/>
      <c r="T46" s="303" t="str">
        <f>IF(入力!I37="","",入力!I37)</f>
        <v>高木第二小学校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510372548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143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キタザワ　コテン
北沢　胡天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6</v>
      </c>
      <c r="R48" s="298"/>
      <c r="S48" s="299"/>
      <c r="T48" s="303" t="str">
        <f>IF(入力!I39="","",入力!I39)</f>
        <v>中部小学校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511106709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149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タマイ　ジュンコ
玉井　淳子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6</v>
      </c>
      <c r="R50" s="298"/>
      <c r="S50" s="299"/>
      <c r="T50" s="303" t="str">
        <f>IF(入力!I41="","",入力!I41)</f>
        <v>初富小学校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511304347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143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フタマタ　ユイ
二又　結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5</v>
      </c>
      <c r="R52" s="298"/>
      <c r="S52" s="299"/>
      <c r="T52" s="303" t="str">
        <f>IF(入力!I43="","",入力!I43)</f>
        <v>白井第三小学校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512413081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146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サカモト　タマキ
坂本　瑶貴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5</v>
      </c>
      <c r="R54" s="298"/>
      <c r="S54" s="299"/>
      <c r="T54" s="303" t="str">
        <f>IF(入力!I45="","",入力!I45)</f>
        <v>中部小学校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512413092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141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イムラ　ヒマリ
井村　日鞠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5</v>
      </c>
      <c r="R56" s="298"/>
      <c r="S56" s="299"/>
      <c r="T56" s="303" t="str">
        <f>IF(入力!I47="","",入力!I47)</f>
        <v>中部小学校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512413109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140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37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西脇　英次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506064727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4190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中村　敏夫</v>
      </c>
      <c r="D9" s="269"/>
      <c r="E9" s="269"/>
      <c r="F9" s="269"/>
      <c r="G9" s="275">
        <f>IF(入力!G9="","",入力!G9)</f>
        <v>514331422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364193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玉井　淳子</v>
      </c>
      <c r="D11" s="269"/>
      <c r="E11" s="269"/>
      <c r="F11" s="269"/>
      <c r="G11" s="275">
        <f>IF(入力!G11="","",入力!G11)</f>
        <v>513288173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中村　敏夫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西脇　英次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鎌ヶ谷市道野辺中央４－１２－３２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０４７-４４６-１５５１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90－2754－822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齊藤　綾夏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中部小学校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511304351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前嶋　菜那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511106710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菅原　華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宮久保小学校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512522801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杉本　愛珠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池の上小学校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514420429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杉本　珠菜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池の上小学校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514420439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山中　満月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法典小学校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512406984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西田　百伽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高木第二小学校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510372548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北沢　胡天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中部小学校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511106709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玉井　淳子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初富小学校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511304347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二又　結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白井第三小学校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512413081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坂本　瑶貴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中部小学校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512413092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井村　日鞠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中部小学校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512413109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八須　和菜</v>
      </c>
      <c r="D49" s="269"/>
      <c r="E49" s="269"/>
      <c r="F49" s="269"/>
      <c r="G49" s="267">
        <f>IF(入力!G49="","",入力!G49)</f>
        <v>5</v>
      </c>
      <c r="H49" s="267" t="str">
        <f>IF(入力!H49="","",入力!H49)</f>
        <v/>
      </c>
      <c r="I49" s="267" t="str">
        <f>IF(入力!I49="","",入力!I49)</f>
        <v>五本松小学校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514480020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山下　桜</v>
      </c>
      <c r="D51" s="269"/>
      <c r="E51" s="269"/>
      <c r="F51" s="269"/>
      <c r="G51" s="267">
        <f>IF(入力!G51="","",入力!G51)</f>
        <v>5</v>
      </c>
      <c r="H51" s="267" t="str">
        <f>IF(入力!H51="","",入力!H51)</f>
        <v/>
      </c>
      <c r="I51" s="267" t="str">
        <f>IF(入力!I51="","",入力!I51)</f>
        <v>国分小学校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512164770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西脇　英次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506064727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4190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中村　敏夫</v>
      </c>
      <c r="D9" s="269"/>
      <c r="E9" s="269"/>
      <c r="F9" s="269"/>
      <c r="G9" s="275">
        <f>IF(入力!G9="","",入力!G9)</f>
        <v>514331422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364193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玉井　淳子</v>
      </c>
      <c r="D11" s="269"/>
      <c r="E11" s="269"/>
      <c r="F11" s="269"/>
      <c r="G11" s="275">
        <f>IF(入力!G11="","",入力!G11)</f>
        <v>513288173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中村　敏夫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西脇　英次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鎌ヶ谷市道野辺中央４－１２－３２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０４７-４４６-１５５１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90－2754－822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齊藤　綾夏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中部小学校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511304351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前嶋　菜那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511106710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菅原　華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宮久保小学校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512522801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杉本　愛珠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池の上小学校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514420429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杉本　珠菜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池の上小学校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514420439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山中　満月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法典小学校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512406984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西田　百伽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高木第二小学校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510372548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北沢　胡天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中部小学校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511106709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玉井　淳子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初富小学校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511304347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二又　結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白井第三小学校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512413081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坂本　瑶貴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中部小学校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512413092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井村　日鞠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中部小学校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512413109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八須　和菜</v>
      </c>
      <c r="D49" s="269"/>
      <c r="E49" s="269"/>
      <c r="F49" s="269"/>
      <c r="G49" s="267">
        <f>IF(入力!G49="","",入力!G49)</f>
        <v>5</v>
      </c>
      <c r="H49" s="267" t="str">
        <f>IF(入力!H49="","",入力!H49)</f>
        <v/>
      </c>
      <c r="I49" s="267" t="str">
        <f>IF(入力!I49="","",入力!I49)</f>
        <v>五本松小学校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514480020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山下　桜</v>
      </c>
      <c r="D51" s="269"/>
      <c r="E51" s="269"/>
      <c r="F51" s="269"/>
      <c r="G51" s="267">
        <f>IF(入力!G51="","",入力!G51)</f>
        <v>5</v>
      </c>
      <c r="H51" s="267" t="str">
        <f>IF(入力!H51="","",入力!H51)</f>
        <v/>
      </c>
      <c r="I51" s="267" t="str">
        <f>IF(入力!I51="","",入力!I51)</f>
        <v>国分小学校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512164770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 t="str">
        <f>入力!Y25</f>
        <v>13冊</v>
      </c>
      <c r="J5" s="447" t="str">
        <f>IF(入力!A55="","",入力!A55)</f>
        <v>『心をひとつに』して、選手・指導者・保護者が一丸となって、優勝目指し戦います。県内はもちろん、県外のお世話になった全てのチームに感謝申し上げます。ありがとうございました。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21001</v>
      </c>
      <c r="B7" s="33" t="str">
        <f>IF(入力!C3="","",入力!C3)</f>
        <v>鎌ヶ谷中部</v>
      </c>
      <c r="C7" s="33" t="str">
        <f>IF(入力!C2="","",入力!C2)</f>
        <v>カマガヤチュウブ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鎌ケ谷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西脇</v>
      </c>
      <c r="D16" s="33" t="str">
        <f>IF(入力!E8="","",入力!E8)</f>
        <v>英次</v>
      </c>
      <c r="E16" s="33" t="str">
        <f>IF(入力!C7="","",入力!C7)</f>
        <v>ニシワキ</v>
      </c>
      <c r="F16" s="33" t="str">
        <f>IF(入力!E7="","",入力!E7)</f>
        <v>エイジ</v>
      </c>
      <c r="G16" s="33">
        <f>IF(入力!G7="","",入力!G7)</f>
        <v>506064727</v>
      </c>
      <c r="H16" s="33" t="str">
        <f>IF(入力!J7="","",入力!J7)</f>
        <v/>
      </c>
      <c r="I16" s="33">
        <f>IF(入力!M7="","",入力!M7)</f>
        <v>4190</v>
      </c>
      <c r="J16" s="33"/>
      <c r="K16" s="33"/>
      <c r="L16" s="33">
        <f>IF(入力!AT7="","",入力!AT7)</f>
        <v>68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０１１３</v>
      </c>
      <c r="T16" s="33" t="str">
        <f>IF(入力!P8="","",入力!P8)</f>
        <v>鎌ヶ谷市道野辺中央４－１２－３２</v>
      </c>
      <c r="U16" s="33" t="str">
        <f>IF(入力!AL7="","",入力!AL7)</f>
        <v>０４７</v>
      </c>
      <c r="V16" s="33" t="str">
        <f>IF(入力!AK8="","",入力!AK8)</f>
        <v>４４６</v>
      </c>
      <c r="W16" s="33" t="str">
        <f>IF(入力!AP8="","",入力!AP8)</f>
        <v>１５５１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中村</v>
      </c>
      <c r="D17" s="33" t="str">
        <f>IF(入力!E10="","",入力!E10)</f>
        <v>敏夫</v>
      </c>
      <c r="E17" s="33" t="str">
        <f>IF(入力!C9="","",入力!C9)</f>
        <v>ナカムラ</v>
      </c>
      <c r="F17" s="33" t="str">
        <f>IF(入力!E9="","",入力!E9)</f>
        <v>トシオ</v>
      </c>
      <c r="G17" s="33">
        <f>IF(入力!G9="","",入力!G9)</f>
        <v>514331422</v>
      </c>
      <c r="H17" s="33" t="str">
        <f>IF(入力!J9="","",入力!J9)</f>
        <v/>
      </c>
      <c r="I17" s="33">
        <f>IF(入力!M9="","",入力!M9)</f>
        <v>364193</v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２７１</v>
      </c>
      <c r="S17" s="33" t="str">
        <f>IF(入力!W9="","",入力!W9)</f>
        <v>００５２</v>
      </c>
      <c r="T17" s="33" t="str">
        <f>IF(入力!P10="","",入力!P10)</f>
        <v>松戸市新作６２８－１０－２０２</v>
      </c>
      <c r="U17" s="33" t="str">
        <f>IF(入力!AL9="","",入力!AL9)</f>
        <v>０８０</v>
      </c>
      <c r="V17" s="33" t="str">
        <f>IF(入力!AK10="","",入力!AK10)</f>
        <v>５５４８</v>
      </c>
      <c r="W17" s="33" t="str">
        <f>IF(入力!AP10="","",入力!AP10)</f>
        <v>５１６５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玉井</v>
      </c>
      <c r="D20" s="33" t="str">
        <f>IF(入力!E12="","",入力!E12)</f>
        <v>淳子</v>
      </c>
      <c r="E20" s="33" t="str">
        <f>IF(入力!C11="","",入力!C11)</f>
        <v>タマイ</v>
      </c>
      <c r="F20" s="33" t="str">
        <f>IF(入力!E11="","",入力!E11)</f>
        <v>ジュンコ</v>
      </c>
      <c r="G20" s="33">
        <f>IF(入力!G11="","",入力!G11)</f>
        <v>513288173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２７３</v>
      </c>
      <c r="S20" s="33" t="str">
        <f>IF(入力!W11="","",入力!W11)</f>
        <v>０１０４</v>
      </c>
      <c r="T20" s="33" t="str">
        <f>IF(入力!P12="","",入力!P12)</f>
        <v>鎌ヶ谷市東鎌ヶ谷２－１４－２９</v>
      </c>
      <c r="U20" s="33" t="str">
        <f>IF(入力!AL11="","",入力!AL11)</f>
        <v>０４７</v>
      </c>
      <c r="V20" s="33" t="str">
        <f>IF(入力!AK12="","",入力!AK12)</f>
        <v>４４６</v>
      </c>
      <c r="W20" s="33" t="str">
        <f>IF(入力!AP12="","",入力!AP12)</f>
        <v>３７９０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西脇</v>
      </c>
      <c r="D22" s="33" t="str">
        <f>IF(入力!E16="","",入力!E16)</f>
        <v>英次</v>
      </c>
      <c r="E22" s="33" t="str">
        <f>IF(入力!C15="","",入力!C15)</f>
        <v>ニシワキ</v>
      </c>
      <c r="F22" s="33" t="str">
        <f>IF(入力!E15="","",入力!E15)</f>
        <v>エイジ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>
        <f>IF(入力!C21="","",入力!C21)</f>
        <v>90</v>
      </c>
      <c r="O22" s="33">
        <f>IF(入力!E21="","",入力!E21)</f>
        <v>2754</v>
      </c>
      <c r="P22" s="33">
        <f>IF(入力!G21="","",入力!G21)</f>
        <v>822</v>
      </c>
      <c r="Q22" s="33"/>
      <c r="R22" s="33" t="str">
        <f>IF(入力!R15="","",入力!R15)</f>
        <v>２７３</v>
      </c>
      <c r="S22" s="33" t="str">
        <f>IF(入力!W15="","",入力!W15)</f>
        <v>０１１３</v>
      </c>
      <c r="T22" s="33" t="str">
        <f>IF(入力!P16="","",入力!P16)</f>
        <v>鎌ヶ谷市道野辺中央４－１２－３２</v>
      </c>
      <c r="U22" s="33" t="str">
        <f>IF(入力!AL15="","",入力!AL15)</f>
        <v>０４７</v>
      </c>
      <c r="V22" s="33" t="str">
        <f>IF(入力!AK16="","",入力!AK16)</f>
        <v>４４６</v>
      </c>
      <c r="W22" s="33" t="str">
        <f>IF(入力!AP16="","",入力!AP16)</f>
        <v>１５５１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中村</v>
      </c>
      <c r="D23" s="33" t="str">
        <f>IF(入力!$E$14="","",入力!$E$14)</f>
        <v>敏夫</v>
      </c>
      <c r="E23" s="33" t="str">
        <f>IF(入力!$C$13="","",入力!$C$13)</f>
        <v>ナカムラ</v>
      </c>
      <c r="F23" s="33" t="str">
        <f>IF(入力!$E$13="","",入力!$E$13)</f>
        <v>トシオ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齊藤</v>
      </c>
      <c r="D24" s="75" t="str">
        <f>VLOOKUP($B$51,$A$53:$F$352,4)</f>
        <v>綾夏</v>
      </c>
      <c r="E24" s="75" t="str">
        <f>VLOOKUP($B$51,$A$53:$F$352,5)</f>
        <v>サイトウ</v>
      </c>
      <c r="F24" s="75" t="str">
        <f>VLOOKUP($B$51,$A$53:$F$352,6)</f>
        <v>アヤカ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齊藤</v>
      </c>
      <c r="D53" s="33" t="str">
        <f>IF(入力!E26="","",入力!E26)</f>
        <v>綾夏</v>
      </c>
      <c r="E53" s="33" t="str">
        <f>IF(入力!C25="","",入力!C25)</f>
        <v>サイトウ</v>
      </c>
      <c r="F53" s="33" t="str">
        <f>IF(入力!E25="","",入力!E25)</f>
        <v>アヤカ</v>
      </c>
      <c r="G53" s="33">
        <f>IF(入力!M25="","",入力!M25)</f>
        <v>511304351</v>
      </c>
      <c r="H53" s="33" t="str">
        <f>IF(入力!I25="","",入力!I25)</f>
        <v>中部小学校</v>
      </c>
      <c r="I53" s="33">
        <f>IF(入力!G25="","",入力!G25)</f>
        <v>6</v>
      </c>
      <c r="J53" s="33">
        <f>IF(入力!P25="","",入力!P25)</f>
        <v>162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前嶋</v>
      </c>
      <c r="D54" s="33" t="str">
        <f>IF(入力!E28="","",入力!E28)</f>
        <v>菜那</v>
      </c>
      <c r="E54" s="33" t="str">
        <f>IF(入力!C27="","",入力!C27)</f>
        <v>マエジマ</v>
      </c>
      <c r="F54" s="33" t="str">
        <f>IF(入力!E27="","",入力!E27)</f>
        <v>ナナ</v>
      </c>
      <c r="G54" s="33">
        <f>IF(入力!M27="","",入力!M27)</f>
        <v>511106710</v>
      </c>
      <c r="H54" s="33" t="str">
        <f>IF(入力!I27="","",入力!I27)</f>
        <v>中部小学校</v>
      </c>
      <c r="I54" s="33">
        <f>IF(入力!G27="","",入力!G27)</f>
        <v>6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菅原</v>
      </c>
      <c r="D55" s="33" t="str">
        <f>IF(入力!E30="","",入力!E30)</f>
        <v>華</v>
      </c>
      <c r="E55" s="33" t="str">
        <f>IF(入力!C29="","",入力!C29)</f>
        <v>スガワラ</v>
      </c>
      <c r="F55" s="33" t="str">
        <f>IF(入力!E29="","",入力!E29)</f>
        <v>ハナ</v>
      </c>
      <c r="G55" s="33">
        <f>IF(入力!M29="","",入力!M29)</f>
        <v>512522801</v>
      </c>
      <c r="H55" s="33" t="str">
        <f>IF(入力!I29="","",入力!I29)</f>
        <v>宮久保小学校</v>
      </c>
      <c r="I55" s="33">
        <f>IF(入力!G29="","",入力!G29)</f>
        <v>6</v>
      </c>
      <c r="J55" s="33">
        <f>IF(入力!P29="","",入力!P29)</f>
        <v>162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杉本</v>
      </c>
      <c r="D56" s="33" t="str">
        <f>IF(入力!E32="","",入力!E32)</f>
        <v>愛珠</v>
      </c>
      <c r="E56" s="33" t="str">
        <f>IF(入力!C31="","",入力!C31)</f>
        <v>スギモト</v>
      </c>
      <c r="F56" s="33" t="str">
        <f>IF(入力!E31="","",入力!E31)</f>
        <v>アズ</v>
      </c>
      <c r="G56" s="33">
        <f>IF(入力!M31="","",入力!M31)</f>
        <v>514420429</v>
      </c>
      <c r="H56" s="33" t="str">
        <f>IF(入力!I31="","",入力!I31)</f>
        <v>池の上小学校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杉本</v>
      </c>
      <c r="D57" s="33" t="str">
        <f>IF(入力!E34="","",入力!E34)</f>
        <v>珠菜</v>
      </c>
      <c r="E57" s="33" t="str">
        <f>IF(入力!C33="","",入力!C33)</f>
        <v>スギモト</v>
      </c>
      <c r="F57" s="33" t="str">
        <f>IF(入力!E33="","",入力!E33)</f>
        <v>ジュナ</v>
      </c>
      <c r="G57" s="33">
        <f>IF(入力!M33="","",入力!M33)</f>
        <v>514420439</v>
      </c>
      <c r="H57" s="33" t="str">
        <f>IF(入力!I33="","",入力!I33)</f>
        <v>池の上小学校</v>
      </c>
      <c r="I57" s="33">
        <f>IF(入力!G33="","",入力!G33)</f>
        <v>6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山中</v>
      </c>
      <c r="D58" s="33" t="str">
        <f>IF(入力!E36="","",入力!E36)</f>
        <v>満月</v>
      </c>
      <c r="E58" s="33" t="str">
        <f>IF(入力!C35="","",入力!C35)</f>
        <v>ヤマナカ</v>
      </c>
      <c r="F58" s="33" t="str">
        <f>IF(入力!E35="","",入力!E35)</f>
        <v>ミツキ</v>
      </c>
      <c r="G58" s="33">
        <f>IF(入力!M35="","",入力!M35)</f>
        <v>512406984</v>
      </c>
      <c r="H58" s="33" t="str">
        <f>IF(入力!I35="","",入力!I35)</f>
        <v>法典小学校</v>
      </c>
      <c r="I58" s="33">
        <f>IF(入力!G35="","",入力!G35)</f>
        <v>5</v>
      </c>
      <c r="J58" s="33">
        <f>IF(入力!P35="","",入力!P35)</f>
        <v>163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西田</v>
      </c>
      <c r="D59" s="33" t="str">
        <f>IF(入力!E38="","",入力!E38)</f>
        <v>百伽</v>
      </c>
      <c r="E59" s="33" t="str">
        <f>IF(入力!C37="","",入力!C37)</f>
        <v>ニシダ</v>
      </c>
      <c r="F59" s="33" t="str">
        <f>IF(入力!E37="","",入力!E37)</f>
        <v>モモカ</v>
      </c>
      <c r="G59" s="33">
        <f>IF(入力!M37="","",入力!M37)</f>
        <v>510372548</v>
      </c>
      <c r="H59" s="33" t="str">
        <f>IF(入力!I37="","",入力!I37)</f>
        <v>高木第二小学校</v>
      </c>
      <c r="I59" s="33">
        <f>IF(入力!G37="","",入力!G37)</f>
        <v>6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北沢</v>
      </c>
      <c r="D60" s="33" t="str">
        <f>IF(入力!E40="","",入力!E40)</f>
        <v>胡天</v>
      </c>
      <c r="E60" s="33" t="str">
        <f>IF(入力!C39="","",入力!C39)</f>
        <v>キタザワ</v>
      </c>
      <c r="F60" s="33" t="str">
        <f>IF(入力!E39="","",入力!E39)</f>
        <v>コテン</v>
      </c>
      <c r="G60" s="33">
        <f>IF(入力!M39="","",入力!M39)</f>
        <v>511106709</v>
      </c>
      <c r="H60" s="33" t="str">
        <f>IF(入力!I39="","",入力!I39)</f>
        <v>中部小学校</v>
      </c>
      <c r="I60" s="33">
        <f>IF(入力!G39="","",入力!G39)</f>
        <v>6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玉井</v>
      </c>
      <c r="D61" s="33" t="str">
        <f>IF(入力!E42="","",入力!E42)</f>
        <v>淳子</v>
      </c>
      <c r="E61" s="33" t="str">
        <f>IF(入力!C41="","",入力!C41)</f>
        <v>タマイ</v>
      </c>
      <c r="F61" s="33" t="str">
        <f>IF(入力!E41="","",入力!E41)</f>
        <v>ジュンコ</v>
      </c>
      <c r="G61" s="33">
        <f>IF(入力!M41="","",入力!M41)</f>
        <v>511304347</v>
      </c>
      <c r="H61" s="33" t="str">
        <f>IF(入力!I41="","",入力!I41)</f>
        <v>初富小学校</v>
      </c>
      <c r="I61" s="33">
        <f>IF(入力!G41="","",入力!G41)</f>
        <v>6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二又</v>
      </c>
      <c r="D62" s="33" t="str">
        <f>IF(入力!E44="","",入力!E44)</f>
        <v>結</v>
      </c>
      <c r="E62" s="33" t="str">
        <f>IF(入力!C43="","",入力!C43)</f>
        <v>フタマタ</v>
      </c>
      <c r="F62" s="33" t="str">
        <f>IF(入力!E43="","",入力!E43)</f>
        <v>ユイ</v>
      </c>
      <c r="G62" s="33">
        <f>IF(入力!M43="","",入力!M43)</f>
        <v>512413081</v>
      </c>
      <c r="H62" s="33" t="str">
        <f>IF(入力!I43="","",入力!I43)</f>
        <v>白井第三小学校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坂本</v>
      </c>
      <c r="D63" s="33" t="str">
        <f>IF(入力!E46="","",入力!E46)</f>
        <v>瑶貴</v>
      </c>
      <c r="E63" s="33" t="str">
        <f>IF(入力!C45="","",入力!C45)</f>
        <v>サカモト</v>
      </c>
      <c r="F63" s="33" t="str">
        <f>IF(入力!E45="","",入力!E45)</f>
        <v>タマキ</v>
      </c>
      <c r="G63" s="33">
        <f>IF(入力!M45="","",入力!M45)</f>
        <v>512413092</v>
      </c>
      <c r="H63" s="33" t="str">
        <f>IF(入力!I45="","",入力!I45)</f>
        <v>中部小学校</v>
      </c>
      <c r="I63" s="33">
        <f>IF(入力!G45="","",入力!G45)</f>
        <v>5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井村</v>
      </c>
      <c r="D64" s="33" t="str">
        <f>IF(入力!E48="","",入力!E48)</f>
        <v>日鞠</v>
      </c>
      <c r="E64" s="33" t="str">
        <f>IF(入力!C47="","",入力!C47)</f>
        <v>イムラ</v>
      </c>
      <c r="F64" s="33" t="str">
        <f>IF(入力!E47="","",入力!E47)</f>
        <v>ヒマリ</v>
      </c>
      <c r="G64" s="33">
        <f>IF(入力!M47="","",入力!M47)</f>
        <v>512413109</v>
      </c>
      <c r="H64" s="33" t="str">
        <f>IF(入力!I47="","",入力!I47)</f>
        <v>中部小学校</v>
      </c>
      <c r="I64" s="33">
        <f>IF(入力!G47="","",入力!G47)</f>
        <v>5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八須</v>
      </c>
      <c r="D65" s="33" t="str">
        <f>IF(入力!E50="","",入力!E50)</f>
        <v>和菜</v>
      </c>
      <c r="E65" s="33" t="str">
        <f>IF(入力!C49="","",入力!C49)</f>
        <v>ハチス</v>
      </c>
      <c r="F65" s="33" t="str">
        <f>IF(入力!E49="","",入力!E49)</f>
        <v>カズナ</v>
      </c>
      <c r="G65" s="33">
        <f>IF(入力!M49="","",入力!M49)</f>
        <v>514480020</v>
      </c>
      <c r="H65" s="33" t="str">
        <f>IF(入力!I49="","",入力!I49)</f>
        <v>五本松小学校</v>
      </c>
      <c r="I65" s="33">
        <f>IF(入力!G49="","",入力!G49)</f>
        <v>5</v>
      </c>
      <c r="J65" s="33">
        <f>IF(入力!P49="","",入力!P49)</f>
        <v>140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山下</v>
      </c>
      <c r="D66" s="33" t="str">
        <f>IF(入力!E52="","",入力!E52)</f>
        <v>桜</v>
      </c>
      <c r="E66" s="33" t="str">
        <f>IF(入力!C51="","",入力!C51)</f>
        <v>ヤマシタ</v>
      </c>
      <c r="F66" s="33" t="str">
        <f>IF(入力!E51="","",入力!E51)</f>
        <v>サクラ</v>
      </c>
      <c r="G66" s="33">
        <f>IF(入力!M51="","",入力!M51)</f>
        <v>512164770</v>
      </c>
      <c r="H66" s="33" t="str">
        <f>IF(入力!I51="","",入力!I51)</f>
        <v>国分小学校</v>
      </c>
      <c r="I66" s="33">
        <f>IF(入力!G51="","",入力!G51)</f>
        <v>5</v>
      </c>
      <c r="J66" s="33">
        <f>IF(入力!P51="","",入力!P51)</f>
        <v>140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2017-09-23T09:33:21Z</dcterms:modified>
</cp:coreProperties>
</file>