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o1023\Desktop\"/>
    </mc:Choice>
  </mc:AlternateContent>
  <workbookProtection lockStructure="1"/>
  <bookViews>
    <workbookView xWindow="0" yWindow="0" windowWidth="15165" windowHeight="690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<sst xmlns="http://schemas.openxmlformats.org/spreadsheetml/2006/main" count="419" uniqueCount="282">
  <si>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</si>
  <si>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</si>
  <si>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</si>
  <si>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</si>
  <si>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</si>
  <si>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</si>
  <si>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</si>
  <si>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</si>
  <si>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</si>
  <si>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</si>
  <si>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</si>
  <si>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</si>
  <si>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</si>
  <si>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</si>
  <si>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</si>
  <si>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</si>
  <si>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</si>
  <si>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</si>
  <si>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</si>
  <si>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</si>
  <si>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</si>
  <si>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</si>
  <si>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</si>
  <si>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</si>
  <si>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</si>
  <si>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</si>
  <si>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</si>
  <si>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</si>
  <si>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</si>
  <si>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</si>
  <si>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</si>
  <si>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</si>
  <si>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</si>
  <si>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</si>
  <si>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</si>
  <si>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</si>
  <si>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</si>
  <si>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</si>
  <si>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</si>
  <si>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</si>
  <si>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</si>
  <si>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</si>
  <si>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</si>
  <si>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</si>
  <si>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</si>
  <si>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</si>
  <si>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</si>
  <si>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</si>
  <si>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</si>
  <si>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</si>
  <si>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</si>
  <si>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</si>
  <si>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</si>
  <si>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</si>
  <si>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</si>
  <si>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</si>
  <si>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</si>
  <si>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</si>
  <si>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</si>
  <si>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</si>
  <si>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</si>
  <si>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</si>
  <si>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</si>
  <si>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</si>
  <si>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</si>
  <si>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</si>
  <si>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</si>
  <si>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</si>
  <si>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</si>
  <si>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</si>
  <si>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</si>
  <si>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</si>
  <si>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</si>
  <si>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</si>
  <si>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</si>
  <si>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</si>
  <si>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</si>
  <si>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</si>
  <si>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</si>
  <si>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</si>
  <si>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</si>
  <si>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</si>
  <si>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</si>
  <si>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</si>
  <si>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</si>
  <si>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</si>
  <si>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</si>
  <si>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</si>
  <si>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</si>
  <si>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</si>
  <si>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</si>
  <si>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</si>
  <si>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</si>
  <si>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</si>
  <si>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</si>
  <si>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</si>
  <si>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</si>
  <si>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</si>
  <si>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</si>
  <si>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</si>
  <si>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</si>
  <si>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</si>
  <si>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</si>
  <si>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</si>
  <si>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</si>
  <si>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</si>
  <si>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</si>
  <si>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</si>
  <si>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</si>
  <si>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</si>
  <si>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</si>
  <si>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</si>
  <si>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</si>
  <si>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</si>
  <si>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</si>
  <si>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</si>
  <si>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</si>
  <si>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</si>
  <si>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</si>
  <si>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</si>
  <si>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</si>
  <si>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</si>
  <si>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</si>
  <si>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</si>
  <si>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</si>
  <si>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</si>
  <si>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</si>
  <si>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</si>
  <si>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</si>
  <si>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</si>
  <si>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</si>
  <si>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</si>
  <si>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</si>
  <si>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</si>
  <si>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</si>
  <si>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</si>
  <si>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</si>
  <si>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</si>
  <si>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</si>
  <si>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</si>
  <si>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</si>
  <si>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</si>
  <si>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</si>
  <si>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</si>
  <si>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</si>
  <si>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</si>
  <si>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</si>
  <si>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</si>
  <si>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</si>
  <si>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</si>
  <si>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</si>
  <si>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</si>
  <si>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</si>
  <si>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</si>
  <si>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</si>
  <si>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</si>
  <si>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</si>
  <si>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</si>
  <si>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</si>
  <si>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</si>
  <si>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</si>
  <si>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</si>
  <si>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</si>
  <si>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</si>
  <si>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</si>
  <si>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</si>
  <si>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</si>
  <si>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</si>
  <si>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</si>
  <si>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</si>
  <si>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</si>
  <si>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</si>
  <si>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</si>
  <si>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</si>
  <si>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</si>
  <si>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</si>
  <si>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</si>
  <si>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</si>
  <si>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</si>
  <si>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</si>
  <si>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</si>
  <si>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</si>
  <si>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</si>
  <si>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</si>
  <si>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</si>
  <si>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</si>
  <si>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</si>
  <si>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</si>
  <si>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</si>
  <si>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</si>
  <si>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</si>
  <si>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</si>
  <si>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</si>
  <si>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</si>
  <si>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</si>
  <si>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</si>
  <si>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</si>
  <si>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</si>
  <si>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</si>
  <si>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</si>
  <si>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鎌ヶ谷中部スポーツ少年団</t>
    <rPh sb="0" eb="12">
      <t>カマガヤチュウブスポーツショウネンダン</t>
    </rPh>
    <phoneticPr fontId="2"/>
  </si>
  <si>
    <t>女子</t>
    <rPh sb="0" eb="2">
      <t>ジョシ</t>
    </rPh>
    <phoneticPr fontId="2"/>
  </si>
  <si>
    <t>鎌ケ谷市</t>
    <rPh sb="0" eb="4">
      <t>カマガヤシ</t>
    </rPh>
    <phoneticPr fontId="2"/>
  </si>
  <si>
    <t>ナカムラ</t>
    <phoneticPr fontId="2"/>
  </si>
  <si>
    <t>トシオ</t>
    <phoneticPr fontId="2"/>
  </si>
  <si>
    <t>中村</t>
    <rPh sb="0" eb="2">
      <t>ナカムラ</t>
    </rPh>
    <phoneticPr fontId="2"/>
  </si>
  <si>
    <t>敏夫</t>
    <rPh sb="0" eb="2">
      <t>トシオ</t>
    </rPh>
    <phoneticPr fontId="2"/>
  </si>
  <si>
    <t>0052</t>
    <phoneticPr fontId="2"/>
  </si>
  <si>
    <t>271</t>
    <phoneticPr fontId="2"/>
  </si>
  <si>
    <t>千葉県松戸市新作628-10-202</t>
    <rPh sb="0" eb="3">
      <t>チバケン</t>
    </rPh>
    <rPh sb="3" eb="6">
      <t>マツドシ</t>
    </rPh>
    <rPh sb="6" eb="8">
      <t>シンザク</t>
    </rPh>
    <phoneticPr fontId="2"/>
  </si>
  <si>
    <t>080</t>
    <phoneticPr fontId="2"/>
  </si>
  <si>
    <t>5548</t>
    <phoneticPr fontId="2"/>
  </si>
  <si>
    <t>5165</t>
    <phoneticPr fontId="2"/>
  </si>
  <si>
    <t>ニシワキ</t>
    <phoneticPr fontId="2"/>
  </si>
  <si>
    <t>エイジ</t>
    <phoneticPr fontId="2"/>
  </si>
  <si>
    <t>西脇</t>
    <rPh sb="0" eb="2">
      <t>ニシワキ</t>
    </rPh>
    <phoneticPr fontId="2"/>
  </si>
  <si>
    <t>英次</t>
    <rPh sb="0" eb="1">
      <t>エイ</t>
    </rPh>
    <rPh sb="1" eb="2">
      <t>ジ</t>
    </rPh>
    <phoneticPr fontId="2"/>
  </si>
  <si>
    <t>0004190</t>
    <phoneticPr fontId="2"/>
  </si>
  <si>
    <t>玉井</t>
    <rPh sb="0" eb="2">
      <t>タマイ</t>
    </rPh>
    <phoneticPr fontId="2"/>
  </si>
  <si>
    <t>タマイ</t>
    <phoneticPr fontId="2"/>
  </si>
  <si>
    <t>淳子</t>
    <rPh sb="0" eb="2">
      <t>ジュンコ</t>
    </rPh>
    <phoneticPr fontId="2"/>
  </si>
  <si>
    <t>00052</t>
    <phoneticPr fontId="2"/>
  </si>
  <si>
    <t>フタマタ</t>
    <phoneticPr fontId="2"/>
  </si>
  <si>
    <t>ユイ</t>
    <phoneticPr fontId="2"/>
  </si>
  <si>
    <t>二又</t>
    <rPh sb="0" eb="2">
      <t>フタマタ</t>
    </rPh>
    <phoneticPr fontId="2"/>
  </si>
  <si>
    <t>結</t>
    <rPh sb="0" eb="1">
      <t>ユイ</t>
    </rPh>
    <phoneticPr fontId="2"/>
  </si>
  <si>
    <t>白井第三小</t>
    <rPh sb="0" eb="1">
      <t>シロ</t>
    </rPh>
    <rPh sb="1" eb="2">
      <t>イ</t>
    </rPh>
    <rPh sb="2" eb="3">
      <t>ダイ</t>
    </rPh>
    <rPh sb="3" eb="4">
      <t>サン</t>
    </rPh>
    <rPh sb="4" eb="5">
      <t>ショウ</t>
    </rPh>
    <phoneticPr fontId="2"/>
  </si>
  <si>
    <t>サカモト</t>
    <phoneticPr fontId="2"/>
  </si>
  <si>
    <t>タマキ</t>
    <phoneticPr fontId="2"/>
  </si>
  <si>
    <t>坂本</t>
    <rPh sb="0" eb="2">
      <t>サカモト</t>
    </rPh>
    <phoneticPr fontId="2"/>
  </si>
  <si>
    <t>瑶貴</t>
    <rPh sb="0" eb="1">
      <t>ヨウ</t>
    </rPh>
    <rPh sb="1" eb="2">
      <t>キ</t>
    </rPh>
    <phoneticPr fontId="2"/>
  </si>
  <si>
    <t>中部小</t>
    <rPh sb="0" eb="2">
      <t>チュウブ</t>
    </rPh>
    <rPh sb="2" eb="3">
      <t>ショウ</t>
    </rPh>
    <phoneticPr fontId="2"/>
  </si>
  <si>
    <t>イムラ</t>
    <phoneticPr fontId="2"/>
  </si>
  <si>
    <t>ヒマリ</t>
    <phoneticPr fontId="2"/>
  </si>
  <si>
    <t>井村</t>
    <rPh sb="0" eb="2">
      <t>イムラ</t>
    </rPh>
    <phoneticPr fontId="2"/>
  </si>
  <si>
    <t>日鞠</t>
    <rPh sb="0" eb="1">
      <t>ヒ</t>
    </rPh>
    <rPh sb="1" eb="2">
      <t>マリ</t>
    </rPh>
    <phoneticPr fontId="2"/>
  </si>
  <si>
    <t>ヤマナカ</t>
    <phoneticPr fontId="2"/>
  </si>
  <si>
    <t>ミツキ</t>
    <phoneticPr fontId="2"/>
  </si>
  <si>
    <t>山中</t>
    <rPh sb="0" eb="2">
      <t>ヤマナカ</t>
    </rPh>
    <phoneticPr fontId="2"/>
  </si>
  <si>
    <t>満月</t>
    <rPh sb="0" eb="2">
      <t>マンゲツ</t>
    </rPh>
    <phoneticPr fontId="2"/>
  </si>
  <si>
    <t>法典小</t>
    <rPh sb="0" eb="2">
      <t>ホウテン</t>
    </rPh>
    <rPh sb="2" eb="3">
      <t>ショウ</t>
    </rPh>
    <phoneticPr fontId="2"/>
  </si>
  <si>
    <t>ハチス</t>
    <phoneticPr fontId="2"/>
  </si>
  <si>
    <t>カズナ</t>
    <phoneticPr fontId="2"/>
  </si>
  <si>
    <t>八須</t>
    <rPh sb="0" eb="1">
      <t>ハチ</t>
    </rPh>
    <rPh sb="1" eb="2">
      <t>ス</t>
    </rPh>
    <phoneticPr fontId="2"/>
  </si>
  <si>
    <t>和菜</t>
    <rPh sb="0" eb="1">
      <t>カズ</t>
    </rPh>
    <rPh sb="1" eb="2">
      <t>ナ</t>
    </rPh>
    <phoneticPr fontId="2"/>
  </si>
  <si>
    <t>ヤマシタ</t>
    <phoneticPr fontId="2"/>
  </si>
  <si>
    <t>サクラ</t>
    <phoneticPr fontId="2"/>
  </si>
  <si>
    <t>山下</t>
    <rPh sb="0" eb="2">
      <t>ヤマシタ</t>
    </rPh>
    <phoneticPr fontId="2"/>
  </si>
  <si>
    <t>桜</t>
    <rPh sb="0" eb="1">
      <t>サクラ</t>
    </rPh>
    <phoneticPr fontId="2"/>
  </si>
  <si>
    <t>国分小</t>
    <rPh sb="0" eb="2">
      <t>コクブン</t>
    </rPh>
    <rPh sb="2" eb="3">
      <t>ショウ</t>
    </rPh>
    <phoneticPr fontId="2"/>
  </si>
  <si>
    <t>モリヤマ</t>
    <phoneticPr fontId="2"/>
  </si>
  <si>
    <t>アカネ</t>
    <phoneticPr fontId="2"/>
  </si>
  <si>
    <t>盛山</t>
    <rPh sb="0" eb="2">
      <t>モリヤマ</t>
    </rPh>
    <phoneticPr fontId="2"/>
  </si>
  <si>
    <t>紅音</t>
    <rPh sb="0" eb="2">
      <t>アカネ</t>
    </rPh>
    <phoneticPr fontId="2"/>
  </si>
  <si>
    <t>東松戸小</t>
    <rPh sb="0" eb="1">
      <t>ヒガシ</t>
    </rPh>
    <rPh sb="1" eb="3">
      <t>マツド</t>
    </rPh>
    <rPh sb="3" eb="4">
      <t>ショウ</t>
    </rPh>
    <phoneticPr fontId="2"/>
  </si>
  <si>
    <t>サトウ</t>
    <phoneticPr fontId="2"/>
  </si>
  <si>
    <t>サヤカ</t>
    <phoneticPr fontId="2"/>
  </si>
  <si>
    <t>佐藤</t>
    <rPh sb="0" eb="2">
      <t>サトウ</t>
    </rPh>
    <phoneticPr fontId="2"/>
  </si>
  <si>
    <t>紗香</t>
    <rPh sb="0" eb="2">
      <t>サヤカ</t>
    </rPh>
    <phoneticPr fontId="2"/>
  </si>
  <si>
    <t>タクボ</t>
    <phoneticPr fontId="2"/>
  </si>
  <si>
    <t>田久保</t>
    <rPh sb="0" eb="3">
      <t>タクボ</t>
    </rPh>
    <phoneticPr fontId="2"/>
  </si>
  <si>
    <t>光柚</t>
    <rPh sb="0" eb="1">
      <t>ミツ</t>
    </rPh>
    <rPh sb="1" eb="2">
      <t>ユズ</t>
    </rPh>
    <phoneticPr fontId="2"/>
  </si>
  <si>
    <t>鎌ケ谷小</t>
    <rPh sb="0" eb="3">
      <t>カマガヤ</t>
    </rPh>
    <rPh sb="3" eb="4">
      <t>ショウ</t>
    </rPh>
    <phoneticPr fontId="2"/>
  </si>
  <si>
    <t>ミユ</t>
    <phoneticPr fontId="2"/>
  </si>
  <si>
    <t>マオ</t>
    <phoneticPr fontId="2"/>
  </si>
  <si>
    <t>真緒</t>
    <rPh sb="0" eb="2">
      <t>マオ</t>
    </rPh>
    <phoneticPr fontId="2"/>
  </si>
  <si>
    <t>清水口小</t>
    <rPh sb="0" eb="2">
      <t>シミズ</t>
    </rPh>
    <rPh sb="2" eb="3">
      <t>クチ</t>
    </rPh>
    <rPh sb="3" eb="4">
      <t>ショウ</t>
    </rPh>
    <phoneticPr fontId="2"/>
  </si>
  <si>
    <t>ヨコヤマ</t>
    <phoneticPr fontId="2"/>
  </si>
  <si>
    <t>エナ</t>
    <phoneticPr fontId="2"/>
  </si>
  <si>
    <t>横山</t>
    <rPh sb="0" eb="2">
      <t>ヨコヤマ</t>
    </rPh>
    <phoneticPr fontId="2"/>
  </si>
  <si>
    <t>永奈</t>
    <rPh sb="0" eb="1">
      <t>エイ</t>
    </rPh>
    <rPh sb="1" eb="2">
      <t>ナ</t>
    </rPh>
    <phoneticPr fontId="2"/>
  </si>
  <si>
    <t>ホソヤ</t>
    <phoneticPr fontId="2"/>
  </si>
  <si>
    <t>カレン</t>
    <phoneticPr fontId="2"/>
  </si>
  <si>
    <t>細矢</t>
    <rPh sb="0" eb="2">
      <t>ホソヤ</t>
    </rPh>
    <phoneticPr fontId="2"/>
  </si>
  <si>
    <t>花連</t>
    <rPh sb="0" eb="1">
      <t>ハナ</t>
    </rPh>
    <rPh sb="1" eb="2">
      <t>レン</t>
    </rPh>
    <phoneticPr fontId="2"/>
  </si>
  <si>
    <t>①</t>
    <phoneticPr fontId="2"/>
  </si>
  <si>
    <t>ジュンコ</t>
    <phoneticPr fontId="2"/>
  </si>
  <si>
    <t>カマガヤチュウブスポーツショウネンダン</t>
    <phoneticPr fontId="2"/>
  </si>
  <si>
    <t>東武野田</t>
    <rPh sb="0" eb="2">
      <t>トウブ</t>
    </rPh>
    <rPh sb="2" eb="4">
      <t>ノダ</t>
    </rPh>
    <phoneticPr fontId="2"/>
  </si>
  <si>
    <t>鎌ヶ谷</t>
    <rPh sb="0" eb="3">
      <t>カマガヤ</t>
    </rPh>
    <phoneticPr fontId="2"/>
  </si>
  <si>
    <t>0364193</t>
    <phoneticPr fontId="2"/>
  </si>
  <si>
    <t>新人戦の悔しさをバネに、優勝を目指す。
チームの合言葉は『心をひとつに』。</t>
    <rPh sb="0" eb="3">
      <t>シンジンセン</t>
    </rPh>
    <rPh sb="4" eb="5">
      <t>クヤ</t>
    </rPh>
    <rPh sb="12" eb="14">
      <t>ユウショウ</t>
    </rPh>
    <rPh sb="15" eb="17">
      <t>メザ</t>
    </rPh>
    <rPh sb="24" eb="27">
      <t>アイコトバ</t>
    </rPh>
    <rPh sb="29" eb="30">
      <t>ココロ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</si>
</sst>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3" t="s">
        <v>189</v>
      </c>
      <c r="B2" s="214"/>
      <c r="C2" s="215" t="s">
        <v>277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200</v>
      </c>
      <c r="D3" s="221"/>
      <c r="E3" s="221"/>
      <c r="F3" s="221"/>
      <c r="G3" s="221"/>
      <c r="H3" s="221"/>
      <c r="I3" s="222"/>
      <c r="J3" s="83" t="s">
        <v>201</v>
      </c>
      <c r="K3" s="84"/>
      <c r="L3" s="84"/>
      <c r="M3" s="84"/>
      <c r="N3" s="84"/>
      <c r="O3" s="85"/>
      <c r="P3" s="210" t="s">
        <v>202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3" t="s">
        <v>178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430150895</v>
      </c>
      <c r="D4" s="95"/>
      <c r="E4" s="95"/>
      <c r="F4" s="95"/>
      <c r="G4" s="95"/>
      <c r="H4" s="95"/>
      <c r="I4" s="96"/>
      <c r="J4" s="143" t="s">
        <v>185</v>
      </c>
      <c r="K4" s="144"/>
      <c r="L4" s="144"/>
      <c r="M4" s="144"/>
      <c r="N4" s="144"/>
      <c r="O4" s="145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21001</v>
      </c>
      <c r="K5" s="146"/>
      <c r="L5" s="146"/>
      <c r="M5" s="146"/>
      <c r="N5" s="146"/>
      <c r="O5" s="146"/>
      <c r="P5" s="200" t="s">
        <v>278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279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2" t="s">
        <v>175</v>
      </c>
      <c r="D6" s="233"/>
      <c r="E6" s="205" t="s">
        <v>176</v>
      </c>
      <c r="F6" s="20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163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9" t="s">
        <v>164</v>
      </c>
      <c r="AL6" s="209"/>
      <c r="AM6" s="209"/>
      <c r="AN6" s="209"/>
      <c r="AO6" s="209"/>
      <c r="AP6" s="209"/>
      <c r="AQ6" s="209"/>
      <c r="AR6" s="209"/>
      <c r="AS6" s="209"/>
      <c r="AT6" s="57" t="s">
        <v>192</v>
      </c>
    </row>
    <row r="7" spans="1:51" ht="13.5" customHeight="1">
      <c r="A7" s="100"/>
      <c r="B7" s="101"/>
      <c r="C7" s="132" t="s">
        <v>203</v>
      </c>
      <c r="D7" s="111"/>
      <c r="E7" s="133" t="s">
        <v>204</v>
      </c>
      <c r="F7" s="112"/>
      <c r="G7" s="92">
        <v>514331422</v>
      </c>
      <c r="H7" s="92"/>
      <c r="I7" s="92"/>
      <c r="J7" s="92"/>
      <c r="K7" s="92"/>
      <c r="L7" s="92"/>
      <c r="M7" s="93" t="s">
        <v>280</v>
      </c>
      <c r="N7" s="92"/>
      <c r="O7" s="92"/>
      <c r="P7" s="89" t="s">
        <v>72</v>
      </c>
      <c r="Q7" s="90"/>
      <c r="R7" s="109" t="s">
        <v>208</v>
      </c>
      <c r="S7" s="109"/>
      <c r="T7" s="109"/>
      <c r="U7" s="109"/>
      <c r="V7" s="50" t="s">
        <v>73</v>
      </c>
      <c r="W7" s="108" t="s">
        <v>207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210</v>
      </c>
      <c r="AM7" s="147"/>
      <c r="AN7" s="147"/>
      <c r="AO7" s="147"/>
      <c r="AP7" s="147"/>
      <c r="AQ7" s="147"/>
      <c r="AR7" s="147"/>
      <c r="AS7" s="59" t="s">
        <v>75</v>
      </c>
      <c r="AT7" s="258">
        <v>45</v>
      </c>
    </row>
    <row r="8" spans="1:51" ht="18" customHeight="1">
      <c r="A8" s="100"/>
      <c r="B8" s="101"/>
      <c r="C8" s="135" t="s">
        <v>205</v>
      </c>
      <c r="D8" s="136"/>
      <c r="E8" s="137" t="s">
        <v>206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48" t="s">
        <v>209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211</v>
      </c>
      <c r="AL8" s="151"/>
      <c r="AM8" s="151"/>
      <c r="AN8" s="151"/>
      <c r="AO8" s="60" t="s">
        <v>76</v>
      </c>
      <c r="AP8" s="151" t="s">
        <v>212</v>
      </c>
      <c r="AQ8" s="151"/>
      <c r="AR8" s="151"/>
      <c r="AS8" s="152"/>
      <c r="AT8" s="258"/>
    </row>
    <row r="9" spans="1:51" ht="14.45" customHeight="1">
      <c r="A9" s="100" t="s">
        <v>150</v>
      </c>
      <c r="B9" s="101"/>
      <c r="C9" s="132" t="s">
        <v>213</v>
      </c>
      <c r="D9" s="111"/>
      <c r="E9" s="133" t="s">
        <v>214</v>
      </c>
      <c r="F9" s="112"/>
      <c r="G9" s="92">
        <v>506064727</v>
      </c>
      <c r="H9" s="92"/>
      <c r="I9" s="92"/>
      <c r="J9" s="92"/>
      <c r="K9" s="92"/>
      <c r="L9" s="92"/>
      <c r="M9" s="93" t="s">
        <v>217</v>
      </c>
      <c r="N9" s="92"/>
      <c r="O9" s="92"/>
      <c r="P9" s="89" t="s">
        <v>72</v>
      </c>
      <c r="Q9" s="90"/>
      <c r="R9" s="109"/>
      <c r="S9" s="109"/>
      <c r="T9" s="109"/>
      <c r="U9" s="109"/>
      <c r="V9" s="50" t="s">
        <v>73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/>
      <c r="AM9" s="147"/>
      <c r="AN9" s="147"/>
      <c r="AO9" s="147"/>
      <c r="AP9" s="147"/>
      <c r="AQ9" s="147"/>
      <c r="AR9" s="147"/>
      <c r="AS9" s="59" t="s">
        <v>194</v>
      </c>
      <c r="AT9" s="259"/>
    </row>
    <row r="10" spans="1:51" ht="18" customHeight="1">
      <c r="A10" s="100"/>
      <c r="B10" s="101"/>
      <c r="C10" s="135" t="s">
        <v>215</v>
      </c>
      <c r="D10" s="136"/>
      <c r="E10" s="137" t="s">
        <v>216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48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7"/>
      <c r="AK10" s="150"/>
      <c r="AL10" s="151"/>
      <c r="AM10" s="151"/>
      <c r="AN10" s="151"/>
      <c r="AO10" s="60" t="s">
        <v>195</v>
      </c>
      <c r="AP10" s="151"/>
      <c r="AQ10" s="151"/>
      <c r="AR10" s="151"/>
      <c r="AS10" s="152"/>
      <c r="AT10" s="259"/>
    </row>
    <row r="11" spans="1:51" ht="14.45" customHeight="1">
      <c r="A11" s="100" t="s">
        <v>151</v>
      </c>
      <c r="B11" s="101"/>
      <c r="C11" s="132" t="s">
        <v>219</v>
      </c>
      <c r="D11" s="111"/>
      <c r="E11" s="133" t="s">
        <v>276</v>
      </c>
      <c r="F11" s="112"/>
      <c r="G11" s="92">
        <v>513288173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/>
      <c r="AM11" s="147"/>
      <c r="AN11" s="147"/>
      <c r="AO11" s="147"/>
      <c r="AP11" s="147"/>
      <c r="AQ11" s="147"/>
      <c r="AR11" s="147"/>
      <c r="AS11" s="59" t="s">
        <v>194</v>
      </c>
      <c r="AT11" s="259"/>
    </row>
    <row r="12" spans="1:51" ht="18" customHeight="1">
      <c r="A12" s="100"/>
      <c r="B12" s="101"/>
      <c r="C12" s="135" t="s">
        <v>218</v>
      </c>
      <c r="D12" s="136"/>
      <c r="E12" s="137" t="s">
        <v>220</v>
      </c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148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7"/>
      <c r="AK12" s="150"/>
      <c r="AL12" s="151"/>
      <c r="AM12" s="151"/>
      <c r="AN12" s="151"/>
      <c r="AO12" s="60" t="s">
        <v>195</v>
      </c>
      <c r="AP12" s="151"/>
      <c r="AQ12" s="151"/>
      <c r="AR12" s="151"/>
      <c r="AS12" s="152"/>
      <c r="AT12" s="259"/>
    </row>
    <row r="13" spans="1:51" ht="15" customHeight="1">
      <c r="A13" s="100" t="s">
        <v>152</v>
      </c>
      <c r="B13" s="101"/>
      <c r="C13" s="163"/>
      <c r="D13" s="111"/>
      <c r="E13" s="111"/>
      <c r="F13" s="112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0"/>
    </row>
    <row r="14" spans="1:51" ht="18" customHeight="1">
      <c r="A14" s="100"/>
      <c r="B14" s="101"/>
      <c r="C14" s="153"/>
      <c r="D14" s="136"/>
      <c r="E14" s="136"/>
      <c r="F14" s="138"/>
      <c r="G14" s="134"/>
      <c r="H14" s="134"/>
      <c r="I14" s="134"/>
      <c r="J14" s="134"/>
      <c r="K14" s="134"/>
      <c r="L14" s="134"/>
      <c r="M14" s="134"/>
      <c r="N14" s="134"/>
      <c r="O14" s="134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0"/>
    </row>
    <row r="15" spans="1:51" ht="15" customHeight="1">
      <c r="A15" s="142" t="s">
        <v>166</v>
      </c>
      <c r="B15" s="101"/>
      <c r="C15" s="132" t="s">
        <v>203</v>
      </c>
      <c r="D15" s="111"/>
      <c r="E15" s="133" t="s">
        <v>204</v>
      </c>
      <c r="F15" s="112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9" t="s">
        <v>208</v>
      </c>
      <c r="S15" s="109"/>
      <c r="T15" s="109"/>
      <c r="U15" s="109"/>
      <c r="V15" s="49" t="s">
        <v>73</v>
      </c>
      <c r="W15" s="108" t="s">
        <v>221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210</v>
      </c>
      <c r="AM15" s="147"/>
      <c r="AN15" s="147"/>
      <c r="AO15" s="147"/>
      <c r="AP15" s="147"/>
      <c r="AQ15" s="147"/>
      <c r="AR15" s="147"/>
      <c r="AS15" s="59" t="s">
        <v>194</v>
      </c>
      <c r="AT15" s="259">
        <v>45</v>
      </c>
    </row>
    <row r="16" spans="1:51" ht="18" customHeight="1">
      <c r="A16" s="100"/>
      <c r="B16" s="101"/>
      <c r="C16" s="135" t="s">
        <v>205</v>
      </c>
      <c r="D16" s="136"/>
      <c r="E16" s="137" t="s">
        <v>206</v>
      </c>
      <c r="F16" s="138"/>
      <c r="G16" s="134"/>
      <c r="H16" s="134"/>
      <c r="I16" s="134"/>
      <c r="J16" s="134"/>
      <c r="K16" s="134"/>
      <c r="L16" s="134"/>
      <c r="M16" s="134"/>
      <c r="N16" s="134"/>
      <c r="O16" s="134"/>
      <c r="P16" s="148" t="s">
        <v>209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7"/>
      <c r="AK16" s="150" t="s">
        <v>211</v>
      </c>
      <c r="AL16" s="151"/>
      <c r="AM16" s="151"/>
      <c r="AN16" s="151"/>
      <c r="AO16" s="60" t="s">
        <v>195</v>
      </c>
      <c r="AP16" s="151" t="s">
        <v>212</v>
      </c>
      <c r="AQ16" s="151"/>
      <c r="AR16" s="151"/>
      <c r="AS16" s="152"/>
      <c r="AT16" s="259"/>
    </row>
    <row r="17" spans="1:46">
      <c r="A17" s="100" t="s">
        <v>6</v>
      </c>
      <c r="B17" s="101"/>
      <c r="C17" s="158" t="str">
        <f>IF(P16="","",P16)</f>
        <v>千葉県松戸市新作628-10-202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58" t="str">
        <f>IF(AL15="","",AL15&amp;"-"&amp;AK16&amp;"-"&amp;AP16)</f>
        <v>080-5548-5165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210</v>
      </c>
      <c r="D21" s="78"/>
      <c r="E21" s="78">
        <v>5548</v>
      </c>
      <c r="F21" s="78"/>
      <c r="G21" s="78">
        <v>5165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0" t="s">
        <v>198</v>
      </c>
      <c r="B23" s="139" t="s">
        <v>154</v>
      </c>
      <c r="C23" s="159" t="s">
        <v>173</v>
      </c>
      <c r="D23" s="160"/>
      <c r="E23" s="161" t="s">
        <v>174</v>
      </c>
      <c r="F23" s="162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29" t="s">
        <v>167</v>
      </c>
      <c r="Q23" s="139"/>
      <c r="R23" s="139"/>
      <c r="S23" s="139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1"/>
      <c r="B24" s="101"/>
      <c r="C24" s="170" t="s">
        <v>171</v>
      </c>
      <c r="D24" s="171"/>
      <c r="E24" s="172" t="s">
        <v>172</v>
      </c>
      <c r="F24" s="173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1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157" t="s">
        <v>275</v>
      </c>
      <c r="C25" s="132" t="s">
        <v>222</v>
      </c>
      <c r="D25" s="111"/>
      <c r="E25" s="133" t="s">
        <v>223</v>
      </c>
      <c r="F25" s="112"/>
      <c r="G25" s="119">
        <v>6</v>
      </c>
      <c r="H25" s="115"/>
      <c r="I25" s="113" t="s">
        <v>226</v>
      </c>
      <c r="J25" s="114"/>
      <c r="K25" s="114"/>
      <c r="L25" s="115"/>
      <c r="M25" s="119">
        <v>512413081</v>
      </c>
      <c r="N25" s="114"/>
      <c r="O25" s="115"/>
      <c r="P25" s="119">
        <v>151</v>
      </c>
      <c r="Q25" s="114"/>
      <c r="R25" s="114"/>
      <c r="S25" s="114"/>
      <c r="T25" s="120"/>
      <c r="U25" s="1"/>
      <c r="V25" s="1"/>
      <c r="W25" s="1"/>
      <c r="X25" s="1"/>
      <c r="Y25" s="122">
        <v>15</v>
      </c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5" t="s">
        <v>224</v>
      </c>
      <c r="D26" s="136"/>
      <c r="E26" s="137" t="s">
        <v>225</v>
      </c>
      <c r="F26" s="138"/>
      <c r="G26" s="116"/>
      <c r="H26" s="118"/>
      <c r="I26" s="116"/>
      <c r="J26" s="117"/>
      <c r="K26" s="117"/>
      <c r="L26" s="118"/>
      <c r="M26" s="116"/>
      <c r="N26" s="117"/>
      <c r="O26" s="118"/>
      <c r="P26" s="116"/>
      <c r="Q26" s="117"/>
      <c r="R26" s="117"/>
      <c r="S26" s="117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227</v>
      </c>
      <c r="D27" s="111"/>
      <c r="E27" s="133" t="s">
        <v>228</v>
      </c>
      <c r="F27" s="112"/>
      <c r="G27" s="119">
        <v>6</v>
      </c>
      <c r="H27" s="115"/>
      <c r="I27" s="113" t="s">
        <v>231</v>
      </c>
      <c r="J27" s="114"/>
      <c r="K27" s="114"/>
      <c r="L27" s="115"/>
      <c r="M27" s="119">
        <v>512413092</v>
      </c>
      <c r="N27" s="114"/>
      <c r="O27" s="115"/>
      <c r="P27" s="119">
        <v>142</v>
      </c>
      <c r="Q27" s="114"/>
      <c r="R27" s="114"/>
      <c r="S27" s="114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5" t="s">
        <v>229</v>
      </c>
      <c r="D28" s="136"/>
      <c r="E28" s="137" t="s">
        <v>230</v>
      </c>
      <c r="F28" s="138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232</v>
      </c>
      <c r="D29" s="111"/>
      <c r="E29" s="133" t="s">
        <v>233</v>
      </c>
      <c r="F29" s="112"/>
      <c r="G29" s="119">
        <v>6</v>
      </c>
      <c r="H29" s="115"/>
      <c r="I29" s="113" t="s">
        <v>231</v>
      </c>
      <c r="J29" s="114"/>
      <c r="K29" s="114"/>
      <c r="L29" s="115"/>
      <c r="M29" s="119">
        <v>512413109</v>
      </c>
      <c r="N29" s="114"/>
      <c r="O29" s="115"/>
      <c r="P29" s="119">
        <v>145</v>
      </c>
      <c r="Q29" s="114"/>
      <c r="R29" s="114"/>
      <c r="S29" s="114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5" t="s">
        <v>234</v>
      </c>
      <c r="D30" s="136"/>
      <c r="E30" s="137" t="s">
        <v>235</v>
      </c>
      <c r="F30" s="138"/>
      <c r="G30" s="116"/>
      <c r="H30" s="118"/>
      <c r="I30" s="116"/>
      <c r="J30" s="117"/>
      <c r="K30" s="117"/>
      <c r="L30" s="118"/>
      <c r="M30" s="116"/>
      <c r="N30" s="117"/>
      <c r="O30" s="118"/>
      <c r="P30" s="116"/>
      <c r="Q30" s="117"/>
      <c r="R30" s="117"/>
      <c r="S30" s="117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236</v>
      </c>
      <c r="D31" s="111"/>
      <c r="E31" s="133" t="s">
        <v>237</v>
      </c>
      <c r="F31" s="112"/>
      <c r="G31" s="119">
        <v>6</v>
      </c>
      <c r="H31" s="115"/>
      <c r="I31" s="113" t="s">
        <v>240</v>
      </c>
      <c r="J31" s="114"/>
      <c r="K31" s="114"/>
      <c r="L31" s="115"/>
      <c r="M31" s="119">
        <v>512406984</v>
      </c>
      <c r="N31" s="114"/>
      <c r="O31" s="115"/>
      <c r="P31" s="119">
        <v>172</v>
      </c>
      <c r="Q31" s="114"/>
      <c r="R31" s="114"/>
      <c r="S31" s="114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5" t="s">
        <v>238</v>
      </c>
      <c r="D32" s="136"/>
      <c r="E32" s="137" t="s">
        <v>239</v>
      </c>
      <c r="F32" s="138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1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241</v>
      </c>
      <c r="D33" s="111"/>
      <c r="E33" s="133" t="s">
        <v>242</v>
      </c>
      <c r="F33" s="112"/>
      <c r="G33" s="119">
        <v>6</v>
      </c>
      <c r="H33" s="115"/>
      <c r="I33" s="113" t="s">
        <v>231</v>
      </c>
      <c r="J33" s="114"/>
      <c r="K33" s="114"/>
      <c r="L33" s="115"/>
      <c r="M33" s="119">
        <v>514480020</v>
      </c>
      <c r="N33" s="114"/>
      <c r="O33" s="115"/>
      <c r="P33" s="119">
        <v>146</v>
      </c>
      <c r="Q33" s="114"/>
      <c r="R33" s="114"/>
      <c r="S33" s="114"/>
      <c r="T33" s="120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5" t="s">
        <v>243</v>
      </c>
      <c r="D34" s="136"/>
      <c r="E34" s="137" t="s">
        <v>244</v>
      </c>
      <c r="F34" s="138"/>
      <c r="G34" s="116"/>
      <c r="H34" s="118"/>
      <c r="I34" s="116"/>
      <c r="J34" s="117"/>
      <c r="K34" s="117"/>
      <c r="L34" s="118"/>
      <c r="M34" s="116"/>
      <c r="N34" s="117"/>
      <c r="O34" s="118"/>
      <c r="P34" s="116"/>
      <c r="Q34" s="117"/>
      <c r="R34" s="117"/>
      <c r="S34" s="117"/>
      <c r="T34" s="121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245</v>
      </c>
      <c r="D35" s="111"/>
      <c r="E35" s="133" t="s">
        <v>246</v>
      </c>
      <c r="F35" s="112"/>
      <c r="G35" s="119">
        <v>6</v>
      </c>
      <c r="H35" s="115"/>
      <c r="I35" s="113" t="s">
        <v>249</v>
      </c>
      <c r="J35" s="114"/>
      <c r="K35" s="114"/>
      <c r="L35" s="115"/>
      <c r="M35" s="119">
        <v>512164770</v>
      </c>
      <c r="N35" s="114"/>
      <c r="O35" s="115"/>
      <c r="P35" s="119">
        <v>134</v>
      </c>
      <c r="Q35" s="114"/>
      <c r="R35" s="114"/>
      <c r="S35" s="114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5" t="s">
        <v>247</v>
      </c>
      <c r="D36" s="136"/>
      <c r="E36" s="137" t="s">
        <v>248</v>
      </c>
      <c r="F36" s="138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250</v>
      </c>
      <c r="D37" s="111"/>
      <c r="E37" s="133" t="s">
        <v>251</v>
      </c>
      <c r="F37" s="112"/>
      <c r="G37" s="119">
        <v>6</v>
      </c>
      <c r="H37" s="115"/>
      <c r="I37" s="113" t="s">
        <v>254</v>
      </c>
      <c r="J37" s="114"/>
      <c r="K37" s="114"/>
      <c r="L37" s="115"/>
      <c r="M37" s="119">
        <v>514619960</v>
      </c>
      <c r="N37" s="114"/>
      <c r="O37" s="115"/>
      <c r="P37" s="119">
        <v>141</v>
      </c>
      <c r="Q37" s="114"/>
      <c r="R37" s="114"/>
      <c r="S37" s="114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5" t="s">
        <v>252</v>
      </c>
      <c r="D38" s="136"/>
      <c r="E38" s="137" t="s">
        <v>253</v>
      </c>
      <c r="F38" s="138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255</v>
      </c>
      <c r="D39" s="111"/>
      <c r="E39" s="133" t="s">
        <v>256</v>
      </c>
      <c r="F39" s="112"/>
      <c r="G39" s="119">
        <v>6</v>
      </c>
      <c r="H39" s="115"/>
      <c r="I39" s="113" t="s">
        <v>254</v>
      </c>
      <c r="J39" s="114"/>
      <c r="K39" s="114"/>
      <c r="L39" s="115"/>
      <c r="M39" s="119">
        <v>514619975</v>
      </c>
      <c r="N39" s="114"/>
      <c r="O39" s="115"/>
      <c r="P39" s="119">
        <v>151</v>
      </c>
      <c r="Q39" s="114"/>
      <c r="R39" s="114"/>
      <c r="S39" s="114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5" t="s">
        <v>257</v>
      </c>
      <c r="D40" s="136"/>
      <c r="E40" s="137" t="s">
        <v>258</v>
      </c>
      <c r="F40" s="138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459" t="s">
        <v>203</v>
      </c>
      <c r="D41" s="460"/>
      <c r="E41" s="457" t="s">
        <v>264</v>
      </c>
      <c r="F41" s="458"/>
      <c r="G41" s="119">
        <v>5</v>
      </c>
      <c r="H41" s="115"/>
      <c r="I41" s="113" t="s">
        <v>266</v>
      </c>
      <c r="J41" s="448"/>
      <c r="K41" s="448"/>
      <c r="L41" s="449"/>
      <c r="M41" s="119">
        <v>512513628</v>
      </c>
      <c r="N41" s="114"/>
      <c r="O41" s="115"/>
      <c r="P41" s="119">
        <v>128</v>
      </c>
      <c r="Q41" s="114"/>
      <c r="R41" s="114"/>
      <c r="S41" s="114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455" t="s">
        <v>205</v>
      </c>
      <c r="D42" s="456"/>
      <c r="E42" s="453" t="s">
        <v>265</v>
      </c>
      <c r="F42" s="454"/>
      <c r="G42" s="116"/>
      <c r="H42" s="118"/>
      <c r="I42" s="450"/>
      <c r="J42" s="451"/>
      <c r="K42" s="451"/>
      <c r="L42" s="452"/>
      <c r="M42" s="116"/>
      <c r="N42" s="117"/>
      <c r="O42" s="118"/>
      <c r="P42" s="116"/>
      <c r="Q42" s="117"/>
      <c r="R42" s="117"/>
      <c r="S42" s="117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459" t="s">
        <v>267</v>
      </c>
      <c r="D43" s="460"/>
      <c r="E43" s="457" t="s">
        <v>268</v>
      </c>
      <c r="F43" s="458"/>
      <c r="G43" s="119">
        <v>5</v>
      </c>
      <c r="H43" s="115"/>
      <c r="I43" s="113" t="s">
        <v>266</v>
      </c>
      <c r="J43" s="448"/>
      <c r="K43" s="448"/>
      <c r="L43" s="449"/>
      <c r="M43" s="119">
        <v>514615656</v>
      </c>
      <c r="N43" s="114"/>
      <c r="O43" s="115"/>
      <c r="P43" s="119">
        <v>133</v>
      </c>
      <c r="Q43" s="114"/>
      <c r="R43" s="114"/>
      <c r="S43" s="114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455" t="s">
        <v>269</v>
      </c>
      <c r="D44" s="456"/>
      <c r="E44" s="453" t="s">
        <v>270</v>
      </c>
      <c r="F44" s="454"/>
      <c r="G44" s="116"/>
      <c r="H44" s="118"/>
      <c r="I44" s="450"/>
      <c r="J44" s="451"/>
      <c r="K44" s="451"/>
      <c r="L44" s="452"/>
      <c r="M44" s="116"/>
      <c r="N44" s="117"/>
      <c r="O44" s="118"/>
      <c r="P44" s="116"/>
      <c r="Q44" s="117"/>
      <c r="R44" s="117"/>
      <c r="S44" s="117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271</v>
      </c>
      <c r="D45" s="111"/>
      <c r="E45" s="133" t="s">
        <v>272</v>
      </c>
      <c r="F45" s="112"/>
      <c r="G45" s="119">
        <v>5</v>
      </c>
      <c r="H45" s="115"/>
      <c r="I45" s="113" t="s">
        <v>231</v>
      </c>
      <c r="J45" s="114"/>
      <c r="K45" s="114"/>
      <c r="L45" s="115"/>
      <c r="M45" s="119">
        <v>515940187</v>
      </c>
      <c r="N45" s="114"/>
      <c r="O45" s="115"/>
      <c r="P45" s="119">
        <v>148</v>
      </c>
      <c r="Q45" s="114"/>
      <c r="R45" s="114"/>
      <c r="S45" s="114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>
      <c r="A46" s="129"/>
      <c r="B46" s="131"/>
      <c r="C46" s="179" t="s">
        <v>273</v>
      </c>
      <c r="D46" s="180"/>
      <c r="E46" s="181" t="s">
        <v>274</v>
      </c>
      <c r="F46" s="182"/>
      <c r="G46" s="174"/>
      <c r="H46" s="175"/>
      <c r="I46" s="174"/>
      <c r="J46" s="176"/>
      <c r="K46" s="176"/>
      <c r="L46" s="175"/>
      <c r="M46" s="174"/>
      <c r="N46" s="176"/>
      <c r="O46" s="175"/>
      <c r="P46" s="174"/>
      <c r="Q46" s="176"/>
      <c r="R46" s="176"/>
      <c r="S46" s="176"/>
      <c r="T46" s="2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259</v>
      </c>
      <c r="D47" s="111"/>
      <c r="E47" s="133" t="s">
        <v>263</v>
      </c>
      <c r="F47" s="112"/>
      <c r="G47" s="119">
        <v>5</v>
      </c>
      <c r="H47" s="115"/>
      <c r="I47" s="113" t="s">
        <v>262</v>
      </c>
      <c r="J47" s="114"/>
      <c r="K47" s="114"/>
      <c r="L47" s="115"/>
      <c r="M47" s="119">
        <v>516734437</v>
      </c>
      <c r="N47" s="114"/>
      <c r="O47" s="115"/>
      <c r="P47" s="119">
        <v>140</v>
      </c>
      <c r="Q47" s="114"/>
      <c r="R47" s="114"/>
      <c r="S47" s="114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35" t="s">
        <v>260</v>
      </c>
      <c r="D48" s="136"/>
      <c r="E48" s="137" t="s">
        <v>261</v>
      </c>
      <c r="F48" s="138"/>
      <c r="G48" s="116"/>
      <c r="H48" s="118"/>
      <c r="I48" s="116"/>
      <c r="J48" s="117"/>
      <c r="K48" s="117"/>
      <c r="L48" s="118"/>
      <c r="M48" s="116"/>
      <c r="N48" s="117"/>
      <c r="O48" s="118"/>
      <c r="P48" s="116"/>
      <c r="Q48" s="117"/>
      <c r="R48" s="117"/>
      <c r="S48" s="117"/>
      <c r="T48" s="12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6"/>
      <c r="F49" s="247"/>
      <c r="G49" s="234"/>
      <c r="H49" s="236"/>
      <c r="I49" s="250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100"/>
      <c r="B50" s="243"/>
      <c r="C50" s="254"/>
      <c r="D50" s="255"/>
      <c r="E50" s="256"/>
      <c r="F50" s="257"/>
      <c r="G50" s="248"/>
      <c r="H50" s="249"/>
      <c r="I50" s="237"/>
      <c r="J50" s="238"/>
      <c r="K50" s="238"/>
      <c r="L50" s="239"/>
      <c r="M50" s="248"/>
      <c r="N50" s="251"/>
      <c r="O50" s="249"/>
      <c r="P50" s="248"/>
      <c r="Q50" s="251"/>
      <c r="R50" s="251"/>
      <c r="S50" s="251"/>
      <c r="T50" s="25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2"/>
      <c r="C51" s="244"/>
      <c r="D51" s="245"/>
      <c r="E51" s="246"/>
      <c r="F51" s="247"/>
      <c r="G51" s="234"/>
      <c r="H51" s="236"/>
      <c r="I51" s="250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3"/>
      <c r="C52" s="254"/>
      <c r="D52" s="255"/>
      <c r="E52" s="256"/>
      <c r="F52" s="257"/>
      <c r="G52" s="248"/>
      <c r="H52" s="249"/>
      <c r="I52" s="237"/>
      <c r="J52" s="238"/>
      <c r="K52" s="238"/>
      <c r="L52" s="239"/>
      <c r="M52" s="248"/>
      <c r="N52" s="251"/>
      <c r="O52" s="249"/>
      <c r="P52" s="248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281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1">
        <f>LEN(A55)</f>
        <v>37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7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鎌ヶ谷中部スポーツ少年団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430150895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中村　敏夫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514331422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0364193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西脇　英次</v>
      </c>
      <c r="D9" s="277"/>
      <c r="E9" s="277"/>
      <c r="F9" s="277"/>
      <c r="G9" s="266">
        <f>IF(入力!G9="","",入力!G9)</f>
        <v>506064727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>0004190</v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玉井　淳子</v>
      </c>
      <c r="D11" s="277"/>
      <c r="E11" s="277"/>
      <c r="F11" s="277"/>
      <c r="G11" s="266">
        <f>IF(入力!G11="","",入力!G11)</f>
        <v>513288173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4"/>
      <c r="B14" s="264"/>
      <c r="C14" s="278"/>
      <c r="D14" s="279"/>
      <c r="E14" s="279"/>
      <c r="F14" s="279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4" t="s">
        <v>5</v>
      </c>
      <c r="B15" s="264"/>
      <c r="C15" s="276" t="str">
        <f>IF(入力!C16="","",入力!C16&amp;"　"&amp;入力!E16)</f>
        <v>中村　敏夫</v>
      </c>
      <c r="D15" s="277"/>
      <c r="E15" s="277"/>
      <c r="F15" s="274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4"/>
      <c r="B16" s="264"/>
      <c r="C16" s="278"/>
      <c r="D16" s="279"/>
      <c r="E16" s="279"/>
      <c r="F16" s="275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64" t="s">
        <v>6</v>
      </c>
      <c r="B17" s="264"/>
      <c r="C17" s="267" t="str">
        <f>IF(入力!C17="","",入力!C17&amp;"　"&amp;入力!E17)</f>
        <v>千葉県松戸市新作628-10-202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080-5548-5165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080－5548－5165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二又　結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白井第三小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512413081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坂本　瑶貴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中部小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512413092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井村　日鞠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中部小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512413109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山中　満月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法典小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512406984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八須　和菜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中部小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514480020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山下　桜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国分小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512164770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盛山　紅音</v>
      </c>
      <c r="D37" s="277"/>
      <c r="E37" s="277"/>
      <c r="F37" s="277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東松戸小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514619960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佐藤　紗香</v>
      </c>
      <c r="D39" s="277"/>
      <c r="E39" s="277"/>
      <c r="F39" s="277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東松戸小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514619975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中村　真緒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清水口小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512513628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横山　永奈</v>
      </c>
      <c r="D43" s="277"/>
      <c r="E43" s="277"/>
      <c r="F43" s="277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清水口小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514615656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細矢　花連</v>
      </c>
      <c r="D45" s="277"/>
      <c r="E45" s="277"/>
      <c r="F45" s="277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中部小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515940187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田久保　光柚</v>
      </c>
      <c r="D47" s="277"/>
      <c r="E47" s="277"/>
      <c r="F47" s="277"/>
      <c r="G47" s="264">
        <f>IF(入力!G47="","",入力!G47)</f>
        <v>5</v>
      </c>
      <c r="H47" s="264" t="str">
        <f>IF(入力!H47="","",入力!H47)</f>
        <v/>
      </c>
      <c r="I47" s="264" t="str">
        <f>IF(入力!I47="","",入力!I47)</f>
        <v>鎌ケ谷小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516734437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C22" sqref="C22:G2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13"/>
      <c r="AW1" s="313"/>
      <c r="AX1" s="4" t="s">
        <v>28</v>
      </c>
      <c r="AY1" s="5"/>
      <c r="AZ1" s="313"/>
      <c r="BA1" s="313"/>
      <c r="BB1" s="4" t="s">
        <v>29</v>
      </c>
      <c r="BC1" s="5"/>
      <c r="BD1" s="313"/>
      <c r="BE1" s="313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14" t="s">
        <v>65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3" t="s">
        <v>32</v>
      </c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6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9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6">
        <v>36</v>
      </c>
      <c r="I12" s="347"/>
      <c r="J12" s="348"/>
      <c r="K12" s="4"/>
    </row>
    <row r="13" spans="1:60" ht="13.5" customHeight="1">
      <c r="F13" s="4" t="s">
        <v>35</v>
      </c>
      <c r="G13" s="4"/>
      <c r="H13" s="349"/>
      <c r="I13" s="350"/>
      <c r="J13" s="35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2" t="s">
        <v>37</v>
      </c>
      <c r="D16" s="293"/>
      <c r="E16" s="293"/>
      <c r="F16" s="293"/>
      <c r="G16" s="294"/>
      <c r="H16" s="344" t="s">
        <v>66</v>
      </c>
      <c r="I16" s="345"/>
      <c r="J16" s="345"/>
      <c r="K16" s="293" t="str">
        <f>IF(入力!C2="","",入力!C2)</f>
        <v>カマガヤチュウブスポーツショウネンダン</v>
      </c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4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6" t="s">
        <v>38</v>
      </c>
      <c r="AK16" s="317"/>
      <c r="AL16" s="317"/>
      <c r="AM16" s="318"/>
      <c r="AN16" s="338" t="str">
        <f>IF(入力!P3="","",入力!P3)</f>
        <v>鎌ケ谷市</v>
      </c>
      <c r="AO16" s="339"/>
      <c r="AP16" s="339"/>
      <c r="AQ16" s="339"/>
      <c r="AR16" s="339"/>
      <c r="AS16" s="339"/>
      <c r="AT16" s="317" t="s">
        <v>68</v>
      </c>
      <c r="AU16" s="318"/>
      <c r="AV16" s="324" t="s">
        <v>39</v>
      </c>
      <c r="AW16" s="293"/>
      <c r="AX16" s="293"/>
      <c r="AY16" s="294"/>
      <c r="AZ16" s="326" t="str">
        <f>IF(入力!P5="","",入力!P5)</f>
        <v>東武野田</v>
      </c>
      <c r="BA16" s="327"/>
      <c r="BB16" s="327"/>
      <c r="BC16" s="327"/>
      <c r="BD16" s="327"/>
      <c r="BE16" s="327"/>
      <c r="BF16" s="301" t="s">
        <v>40</v>
      </c>
    </row>
    <row r="17" spans="3:58" ht="4.5" customHeight="1">
      <c r="C17" s="295"/>
      <c r="D17" s="296"/>
      <c r="E17" s="296"/>
      <c r="F17" s="296"/>
      <c r="G17" s="297"/>
      <c r="H17" s="336" t="str">
        <f>IF(入力!C3="","",入力!C3)</f>
        <v>鎌ヶ谷中部スポーツ少年団</v>
      </c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2" t="str">
        <f>IF(入力!J3="","","("&amp;入力!J3&amp;")")</f>
        <v>(女子)</v>
      </c>
      <c r="V17" s="332"/>
      <c r="W17" s="332"/>
      <c r="X17" s="333"/>
      <c r="Y17" s="366">
        <f>IF(入力!C4="","",入力!C4)</f>
        <v>430150895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19"/>
      <c r="AK17" s="320"/>
      <c r="AL17" s="320"/>
      <c r="AM17" s="321"/>
      <c r="AN17" s="340"/>
      <c r="AO17" s="341"/>
      <c r="AP17" s="341"/>
      <c r="AQ17" s="341"/>
      <c r="AR17" s="341"/>
      <c r="AS17" s="341"/>
      <c r="AT17" s="320"/>
      <c r="AU17" s="321"/>
      <c r="AV17" s="325"/>
      <c r="AW17" s="296"/>
      <c r="AX17" s="296"/>
      <c r="AY17" s="297"/>
      <c r="AZ17" s="328"/>
      <c r="BA17" s="329"/>
      <c r="BB17" s="329"/>
      <c r="BC17" s="329"/>
      <c r="BD17" s="329"/>
      <c r="BE17" s="329"/>
      <c r="BF17" s="302"/>
    </row>
    <row r="18" spans="3:58" ht="16.5" customHeight="1">
      <c r="C18" s="298"/>
      <c r="D18" s="299"/>
      <c r="E18" s="299"/>
      <c r="F18" s="299"/>
      <c r="G18" s="300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34"/>
      <c r="V18" s="334"/>
      <c r="W18" s="334"/>
      <c r="X18" s="335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2"/>
      <c r="AK18" s="311"/>
      <c r="AL18" s="311"/>
      <c r="AM18" s="323"/>
      <c r="AN18" s="342"/>
      <c r="AO18" s="343"/>
      <c r="AP18" s="343"/>
      <c r="AQ18" s="343"/>
      <c r="AR18" s="343"/>
      <c r="AS18" s="343"/>
      <c r="AT18" s="311"/>
      <c r="AU18" s="323"/>
      <c r="AV18" s="307"/>
      <c r="AW18" s="299"/>
      <c r="AX18" s="299"/>
      <c r="AY18" s="300"/>
      <c r="AZ18" s="330" t="str">
        <f>IF(入力!AE5="","",入力!AE5)</f>
        <v>鎌ヶ谷</v>
      </c>
      <c r="BA18" s="331"/>
      <c r="BB18" s="331"/>
      <c r="BC18" s="331"/>
      <c r="BD18" s="331"/>
      <c r="BE18" s="331"/>
      <c r="BF18" s="13" t="s">
        <v>41</v>
      </c>
    </row>
    <row r="19" spans="3:58" ht="15" customHeight="1">
      <c r="C19" s="355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12" t="s">
        <v>42</v>
      </c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 t="s">
        <v>69</v>
      </c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 t="s">
        <v>70</v>
      </c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5"/>
    </row>
    <row r="20" spans="3:58" ht="15" customHeight="1">
      <c r="C20" s="373" t="s">
        <v>43</v>
      </c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72" t="str">
        <f>IF(入力!J7="","",入力!J7)</f>
        <v/>
      </c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 t="str">
        <f>IF(入力!J9="","",入力!J9)</f>
        <v/>
      </c>
      <c r="AE20" s="372"/>
      <c r="AF20" s="372"/>
      <c r="AG20" s="372"/>
      <c r="AH20" s="372"/>
      <c r="AI20" s="372"/>
      <c r="AJ20" s="372"/>
      <c r="AK20" s="372"/>
      <c r="AL20" s="372"/>
      <c r="AM20" s="372"/>
      <c r="AN20" s="372"/>
      <c r="AO20" s="372"/>
      <c r="AP20" s="372"/>
      <c r="AQ20" s="372"/>
      <c r="AR20" s="372"/>
      <c r="AS20" s="372" t="str">
        <f>IF(入力!J11="","",入力!J11)</f>
        <v/>
      </c>
      <c r="AT20" s="372"/>
      <c r="AU20" s="372"/>
      <c r="AV20" s="372"/>
      <c r="AW20" s="372"/>
      <c r="AX20" s="372"/>
      <c r="AY20" s="372"/>
      <c r="AZ20" s="372"/>
      <c r="BA20" s="372"/>
      <c r="BB20" s="372"/>
      <c r="BC20" s="372"/>
      <c r="BD20" s="372"/>
      <c r="BE20" s="372"/>
      <c r="BF20" s="380"/>
    </row>
    <row r="21" spans="3:58" ht="15" customHeight="1">
      <c r="C21" s="373" t="s">
        <v>44</v>
      </c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72" t="str">
        <f>IF(入力!M7="","",入力!M7)</f>
        <v>0364193</v>
      </c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 t="str">
        <f>IF(入力!M9="","",入力!M9)</f>
        <v>0004190</v>
      </c>
      <c r="AE21" s="372"/>
      <c r="AF21" s="372"/>
      <c r="AG21" s="372"/>
      <c r="AH21" s="372"/>
      <c r="AI21" s="372"/>
      <c r="AJ21" s="372"/>
      <c r="AK21" s="372"/>
      <c r="AL21" s="372"/>
      <c r="AM21" s="372"/>
      <c r="AN21" s="372"/>
      <c r="AO21" s="372"/>
      <c r="AP21" s="372"/>
      <c r="AQ21" s="372"/>
      <c r="AR21" s="372"/>
      <c r="AS21" s="372" t="str">
        <f>IF(入力!M11="","",入力!M11)</f>
        <v/>
      </c>
      <c r="AT21" s="372"/>
      <c r="AU21" s="372"/>
      <c r="AV21" s="372"/>
      <c r="AW21" s="372"/>
      <c r="AX21" s="372"/>
      <c r="AY21" s="372"/>
      <c r="AZ21" s="372"/>
      <c r="BA21" s="372"/>
      <c r="BB21" s="372"/>
      <c r="BC21" s="372"/>
      <c r="BD21" s="372"/>
      <c r="BE21" s="372"/>
      <c r="BF21" s="380"/>
    </row>
    <row r="22" spans="3:58" ht="12" customHeight="1">
      <c r="C22" s="360" t="s">
        <v>71</v>
      </c>
      <c r="D22" s="361"/>
      <c r="E22" s="361"/>
      <c r="F22" s="361"/>
      <c r="G22" s="362"/>
      <c r="H22" s="308" t="str">
        <f>IF(入力!C7="","",入力!C7&amp;"　"&amp;入力!E7)</f>
        <v>ナカムラ　トシオ</v>
      </c>
      <c r="I22" s="303"/>
      <c r="J22" s="303"/>
      <c r="K22" s="303"/>
      <c r="L22" s="303"/>
      <c r="M22" s="303"/>
      <c r="N22" s="303"/>
      <c r="O22" s="303"/>
      <c r="P22" s="303"/>
      <c r="Q22" s="309"/>
      <c r="R22" s="310" t="s">
        <v>45</v>
      </c>
      <c r="S22" s="303"/>
      <c r="T22" s="374">
        <f>IF(入力!AT7="","",入力!AT7)</f>
        <v>45</v>
      </c>
      <c r="U22" s="375"/>
      <c r="V22" s="376"/>
      <c r="W22" s="310" t="s">
        <v>46</v>
      </c>
      <c r="X22" s="310"/>
      <c r="Y22" s="310"/>
      <c r="Z22" s="14" t="s">
        <v>72</v>
      </c>
      <c r="AA22" s="15"/>
      <c r="AB22" s="303" t="str">
        <f>IF(入力!R7="","",入力!R7)</f>
        <v>271</v>
      </c>
      <c r="AC22" s="303"/>
      <c r="AD22" s="303"/>
      <c r="AE22" s="303"/>
      <c r="AF22" s="16" t="s">
        <v>73</v>
      </c>
      <c r="AG22" s="303" t="str">
        <f>IF(入力!W7="","",入力!W7)</f>
        <v>0052</v>
      </c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9"/>
      <c r="AU22" s="310" t="s">
        <v>47</v>
      </c>
      <c r="AV22" s="303"/>
      <c r="AW22" s="303"/>
      <c r="AX22" s="17" t="s">
        <v>74</v>
      </c>
      <c r="AY22" s="303" t="str">
        <f>IF(入力!AL7="","",入力!AL7)</f>
        <v>080</v>
      </c>
      <c r="AZ22" s="303"/>
      <c r="BA22" s="303"/>
      <c r="BB22" s="303"/>
      <c r="BC22" s="303"/>
      <c r="BD22" s="303"/>
      <c r="BE22" s="303"/>
      <c r="BF22" s="18" t="s">
        <v>75</v>
      </c>
    </row>
    <row r="23" spans="3:58" ht="19.5" customHeight="1">
      <c r="C23" s="298" t="s">
        <v>48</v>
      </c>
      <c r="D23" s="299"/>
      <c r="E23" s="299"/>
      <c r="F23" s="299"/>
      <c r="G23" s="300"/>
      <c r="H23" s="352" t="str">
        <f>IF(入力!C8="","",入力!C8&amp;"　"&amp;入力!E8)</f>
        <v>中村　敏夫</v>
      </c>
      <c r="I23" s="353"/>
      <c r="J23" s="353"/>
      <c r="K23" s="353"/>
      <c r="L23" s="353"/>
      <c r="M23" s="353"/>
      <c r="N23" s="353"/>
      <c r="O23" s="353"/>
      <c r="P23" s="353"/>
      <c r="Q23" s="354"/>
      <c r="R23" s="299"/>
      <c r="S23" s="299"/>
      <c r="T23" s="377"/>
      <c r="U23" s="378"/>
      <c r="V23" s="379"/>
      <c r="W23" s="311"/>
      <c r="X23" s="311"/>
      <c r="Y23" s="311"/>
      <c r="Z23" s="304" t="str">
        <f>IF(入力!P8="","",入力!P8)</f>
        <v>千葉県松戸市新作628-10-202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6"/>
      <c r="AU23" s="299"/>
      <c r="AV23" s="299"/>
      <c r="AW23" s="299"/>
      <c r="AX23" s="307" t="str">
        <f>IF(入力!AK8="","",入力!AK8)</f>
        <v>5548</v>
      </c>
      <c r="AY23" s="299"/>
      <c r="AZ23" s="299"/>
      <c r="BA23" s="299"/>
      <c r="BB23" s="19" t="s">
        <v>76</v>
      </c>
      <c r="BC23" s="299" t="str">
        <f>IF(入力!AP8="","",入力!AP8)</f>
        <v>5165</v>
      </c>
      <c r="BD23" s="299"/>
      <c r="BE23" s="299"/>
      <c r="BF23" s="381"/>
    </row>
    <row r="24" spans="3:58" ht="12" customHeight="1">
      <c r="C24" s="360" t="s">
        <v>77</v>
      </c>
      <c r="D24" s="361"/>
      <c r="E24" s="361"/>
      <c r="F24" s="361"/>
      <c r="G24" s="362"/>
      <c r="H24" s="308" t="str">
        <f>IF(入力!C9="","",入力!C9&amp;"　"&amp;入力!E9)</f>
        <v>ニシワキ　エイジ</v>
      </c>
      <c r="I24" s="303"/>
      <c r="J24" s="303"/>
      <c r="K24" s="303"/>
      <c r="L24" s="303"/>
      <c r="M24" s="303"/>
      <c r="N24" s="303"/>
      <c r="O24" s="303"/>
      <c r="P24" s="303"/>
      <c r="Q24" s="309"/>
      <c r="R24" s="310" t="s">
        <v>45</v>
      </c>
      <c r="S24" s="303"/>
      <c r="T24" s="374" t="str">
        <f>IF(入力!AT9="","",入力!AT9)</f>
        <v/>
      </c>
      <c r="U24" s="375"/>
      <c r="V24" s="376"/>
      <c r="W24" s="310" t="s">
        <v>46</v>
      </c>
      <c r="X24" s="310"/>
      <c r="Y24" s="310"/>
      <c r="Z24" s="14" t="s">
        <v>72</v>
      </c>
      <c r="AA24" s="15"/>
      <c r="AB24" s="303" t="str">
        <f>IF(入力!R9="","",入力!R9)</f>
        <v/>
      </c>
      <c r="AC24" s="303"/>
      <c r="AD24" s="303"/>
      <c r="AE24" s="303"/>
      <c r="AF24" s="16" t="s">
        <v>73</v>
      </c>
      <c r="AG24" s="303" t="str">
        <f>IF(入力!W9="","",入力!W9)</f>
        <v/>
      </c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9"/>
      <c r="AU24" s="310" t="s">
        <v>47</v>
      </c>
      <c r="AV24" s="303"/>
      <c r="AW24" s="303"/>
      <c r="AX24" s="17" t="s">
        <v>74</v>
      </c>
      <c r="AY24" s="303" t="str">
        <f>IF(入力!AL9="","",入力!AL9)</f>
        <v/>
      </c>
      <c r="AZ24" s="303"/>
      <c r="BA24" s="303"/>
      <c r="BB24" s="303"/>
      <c r="BC24" s="303"/>
      <c r="BD24" s="303"/>
      <c r="BE24" s="303"/>
      <c r="BF24" s="18" t="s">
        <v>75</v>
      </c>
    </row>
    <row r="25" spans="3:58" ht="19.5" customHeight="1">
      <c r="C25" s="298" t="s">
        <v>78</v>
      </c>
      <c r="D25" s="299"/>
      <c r="E25" s="299"/>
      <c r="F25" s="299"/>
      <c r="G25" s="300"/>
      <c r="H25" s="352" t="str">
        <f>IF(入力!C10="","",入力!C10&amp;"　"&amp;入力!E10)</f>
        <v>西脇　英次</v>
      </c>
      <c r="I25" s="353"/>
      <c r="J25" s="353"/>
      <c r="K25" s="353"/>
      <c r="L25" s="353"/>
      <c r="M25" s="353"/>
      <c r="N25" s="353"/>
      <c r="O25" s="353"/>
      <c r="P25" s="353"/>
      <c r="Q25" s="354"/>
      <c r="R25" s="299"/>
      <c r="S25" s="299"/>
      <c r="T25" s="377"/>
      <c r="U25" s="378"/>
      <c r="V25" s="379"/>
      <c r="W25" s="311"/>
      <c r="X25" s="311"/>
      <c r="Y25" s="311"/>
      <c r="Z25" s="304" t="str">
        <f>IF(入力!P10="","",入力!P10)</f>
        <v/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6"/>
      <c r="AU25" s="299"/>
      <c r="AV25" s="299"/>
      <c r="AW25" s="299"/>
      <c r="AX25" s="307" t="str">
        <f>IF(入力!AK10="","",入力!AK10)</f>
        <v/>
      </c>
      <c r="AY25" s="299"/>
      <c r="AZ25" s="299"/>
      <c r="BA25" s="299"/>
      <c r="BB25" s="19" t="s">
        <v>76</v>
      </c>
      <c r="BC25" s="299" t="str">
        <f>IF(入力!AP10="","",入力!AP10)</f>
        <v/>
      </c>
      <c r="BD25" s="299"/>
      <c r="BE25" s="299"/>
      <c r="BF25" s="381"/>
    </row>
    <row r="26" spans="3:58" ht="12" customHeight="1">
      <c r="C26" s="360" t="s">
        <v>71</v>
      </c>
      <c r="D26" s="361"/>
      <c r="E26" s="361"/>
      <c r="F26" s="361"/>
      <c r="G26" s="362"/>
      <c r="H26" s="308" t="str">
        <f>IF(入力!C11="","",入力!C11&amp;"　"&amp;入力!E11)</f>
        <v>タマイ　ジュンコ</v>
      </c>
      <c r="I26" s="303"/>
      <c r="J26" s="303"/>
      <c r="K26" s="303"/>
      <c r="L26" s="303"/>
      <c r="M26" s="303"/>
      <c r="N26" s="303"/>
      <c r="O26" s="303"/>
      <c r="P26" s="303"/>
      <c r="Q26" s="309"/>
      <c r="R26" s="310" t="s">
        <v>45</v>
      </c>
      <c r="S26" s="303"/>
      <c r="T26" s="374" t="str">
        <f>IF(入力!AT11="","",入力!AT11)</f>
        <v/>
      </c>
      <c r="U26" s="375"/>
      <c r="V26" s="376"/>
      <c r="W26" s="310" t="s">
        <v>46</v>
      </c>
      <c r="X26" s="310"/>
      <c r="Y26" s="310"/>
      <c r="Z26" s="14" t="s">
        <v>72</v>
      </c>
      <c r="AA26" s="15"/>
      <c r="AB26" s="303" t="str">
        <f>IF(入力!R11="","",入力!R11)</f>
        <v/>
      </c>
      <c r="AC26" s="303"/>
      <c r="AD26" s="303"/>
      <c r="AE26" s="303"/>
      <c r="AF26" s="16" t="s">
        <v>73</v>
      </c>
      <c r="AG26" s="303" t="str">
        <f>IF(入力!W11="","",入力!W11)</f>
        <v/>
      </c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9"/>
      <c r="AU26" s="310" t="s">
        <v>47</v>
      </c>
      <c r="AV26" s="303"/>
      <c r="AW26" s="303"/>
      <c r="AX26" s="17" t="s">
        <v>74</v>
      </c>
      <c r="AY26" s="303" t="str">
        <f>IF(入力!AL11="","",入力!AL11)</f>
        <v/>
      </c>
      <c r="AZ26" s="303"/>
      <c r="BA26" s="303"/>
      <c r="BB26" s="303"/>
      <c r="BC26" s="303"/>
      <c r="BD26" s="303"/>
      <c r="BE26" s="303"/>
      <c r="BF26" s="18" t="s">
        <v>75</v>
      </c>
    </row>
    <row r="27" spans="3:58" ht="19.5" customHeight="1">
      <c r="C27" s="298" t="s">
        <v>79</v>
      </c>
      <c r="D27" s="299"/>
      <c r="E27" s="299"/>
      <c r="F27" s="299"/>
      <c r="G27" s="300"/>
      <c r="H27" s="352" t="str">
        <f>IF(入力!C12="","",入力!C12&amp;"　"&amp;入力!E12)</f>
        <v>玉井　淳子</v>
      </c>
      <c r="I27" s="353"/>
      <c r="J27" s="353"/>
      <c r="K27" s="353"/>
      <c r="L27" s="353"/>
      <c r="M27" s="353"/>
      <c r="N27" s="353"/>
      <c r="O27" s="353"/>
      <c r="P27" s="353"/>
      <c r="Q27" s="354"/>
      <c r="R27" s="299"/>
      <c r="S27" s="299"/>
      <c r="T27" s="377"/>
      <c r="U27" s="378"/>
      <c r="V27" s="379"/>
      <c r="W27" s="311"/>
      <c r="X27" s="311"/>
      <c r="Y27" s="311"/>
      <c r="Z27" s="304" t="str">
        <f>IF(入力!P12="","",入力!P12)</f>
        <v/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6"/>
      <c r="AU27" s="299"/>
      <c r="AV27" s="299"/>
      <c r="AW27" s="299"/>
      <c r="AX27" s="307" t="str">
        <f>IF(入力!AK12="","",入力!AK12)</f>
        <v/>
      </c>
      <c r="AY27" s="299"/>
      <c r="AZ27" s="299"/>
      <c r="BA27" s="299"/>
      <c r="BB27" s="19" t="s">
        <v>76</v>
      </c>
      <c r="BC27" s="299" t="str">
        <f>IF(入力!AP12="","",入力!AP12)</f>
        <v/>
      </c>
      <c r="BD27" s="299"/>
      <c r="BE27" s="299"/>
      <c r="BF27" s="381"/>
    </row>
    <row r="28" spans="3:58" ht="12" customHeight="1">
      <c r="C28" s="360" t="s">
        <v>71</v>
      </c>
      <c r="D28" s="361"/>
      <c r="E28" s="361"/>
      <c r="F28" s="361"/>
      <c r="G28" s="362"/>
      <c r="H28" s="308" t="str">
        <f>IF(入力!C15="","",入力!C15&amp;"　"&amp;入力!E15)</f>
        <v>ナカムラ　トシオ</v>
      </c>
      <c r="I28" s="303"/>
      <c r="J28" s="303"/>
      <c r="K28" s="303"/>
      <c r="L28" s="303"/>
      <c r="M28" s="303"/>
      <c r="N28" s="303"/>
      <c r="O28" s="303"/>
      <c r="P28" s="303"/>
      <c r="Q28" s="309"/>
      <c r="R28" s="310" t="s">
        <v>45</v>
      </c>
      <c r="S28" s="303"/>
      <c r="T28" s="374">
        <f>IF(入力!AT15="","",入力!AT15)</f>
        <v>45</v>
      </c>
      <c r="U28" s="375"/>
      <c r="V28" s="376"/>
      <c r="W28" s="310" t="s">
        <v>46</v>
      </c>
      <c r="X28" s="310"/>
      <c r="Y28" s="310"/>
      <c r="Z28" s="14" t="s">
        <v>72</v>
      </c>
      <c r="AA28" s="15"/>
      <c r="AB28" s="303" t="str">
        <f>IF(入力!R15="","",入力!R15)</f>
        <v>271</v>
      </c>
      <c r="AC28" s="303"/>
      <c r="AD28" s="303"/>
      <c r="AE28" s="303"/>
      <c r="AF28" s="16" t="s">
        <v>73</v>
      </c>
      <c r="AG28" s="303" t="str">
        <f>IF(入力!W15="","",入力!W15)</f>
        <v>00052</v>
      </c>
      <c r="AH28" s="303"/>
      <c r="AI28" s="303"/>
      <c r="AJ28" s="303"/>
      <c r="AK28" s="303"/>
      <c r="AL28" s="303"/>
      <c r="AM28" s="303"/>
      <c r="AN28" s="303"/>
      <c r="AO28" s="303"/>
      <c r="AP28" s="303"/>
      <c r="AQ28" s="303"/>
      <c r="AR28" s="303"/>
      <c r="AS28" s="303"/>
      <c r="AT28" s="309"/>
      <c r="AU28" s="310" t="s">
        <v>47</v>
      </c>
      <c r="AV28" s="303"/>
      <c r="AW28" s="303"/>
      <c r="AX28" s="17" t="s">
        <v>74</v>
      </c>
      <c r="AY28" s="303" t="str">
        <f>IF(入力!AL15="","",入力!AL15)</f>
        <v>080</v>
      </c>
      <c r="AZ28" s="303"/>
      <c r="BA28" s="303"/>
      <c r="BB28" s="303"/>
      <c r="BC28" s="303"/>
      <c r="BD28" s="303"/>
      <c r="BE28" s="303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86" t="str">
        <f>IF(入力!C16="","",入力!C16&amp;"　"&amp;入力!E16)</f>
        <v>中村　敏夫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58"/>
      <c r="S29" s="358"/>
      <c r="T29" s="383"/>
      <c r="U29" s="384"/>
      <c r="V29" s="385"/>
      <c r="W29" s="382"/>
      <c r="X29" s="382"/>
      <c r="Y29" s="382"/>
      <c r="Z29" s="399" t="str">
        <f>IF(入力!P16="","",入力!P16)</f>
        <v>千葉県松戸市新作628-10-202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58"/>
      <c r="AV29" s="358"/>
      <c r="AW29" s="358"/>
      <c r="AX29" s="402" t="str">
        <f>IF(入力!AK16="","",入力!AK16)</f>
        <v>5548</v>
      </c>
      <c r="AY29" s="358"/>
      <c r="AZ29" s="358"/>
      <c r="BA29" s="358"/>
      <c r="BB29" s="73" t="s">
        <v>76</v>
      </c>
      <c r="BC29" s="358" t="str">
        <f>IF(入力!AP16="","",入力!AP16)</f>
        <v>5165</v>
      </c>
      <c r="BD29" s="358"/>
      <c r="BE29" s="358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フタマタ　ユイ
二又　結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白井第三小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512413081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151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サカモト　タマキ
坂本　瑶貴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中部小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512413092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142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イムラ　ヒマリ
井村　日鞠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6</v>
      </c>
      <c r="R38" s="392"/>
      <c r="S38" s="393"/>
      <c r="T38" s="410" t="str">
        <f>IF(入力!I29="","",入力!I29)</f>
        <v>中部小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512413109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145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ヤマナカ　ミツキ
山中　満月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6</v>
      </c>
      <c r="R40" s="392"/>
      <c r="S40" s="393"/>
      <c r="T40" s="410" t="str">
        <f>IF(入力!I31="","",入力!I31)</f>
        <v>法典小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512406984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172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ハチス　カズナ
八須　和菜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6</v>
      </c>
      <c r="R42" s="392"/>
      <c r="S42" s="393"/>
      <c r="T42" s="410" t="str">
        <f>IF(入力!I33="","",入力!I33)</f>
        <v>中部小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514480020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146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ヤマシタ　サクラ
山下　桜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6</v>
      </c>
      <c r="R44" s="392"/>
      <c r="S44" s="393"/>
      <c r="T44" s="410" t="str">
        <f>IF(入力!I35="","",入力!I35)</f>
        <v>国分小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512164770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134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モリヤマ　アカネ
盛山　紅音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6</v>
      </c>
      <c r="R46" s="392"/>
      <c r="S46" s="393"/>
      <c r="T46" s="410" t="str">
        <f>IF(入力!I37="","",入力!I37)</f>
        <v>東松戸小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514619960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141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サトウ　サヤカ
佐藤　紗香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6</v>
      </c>
      <c r="R48" s="392"/>
      <c r="S48" s="393"/>
      <c r="T48" s="410" t="str">
        <f>IF(入力!I39="","",入力!I39)</f>
        <v>東松戸小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514619975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151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ナカムラ　マオ
中村　真緒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5</v>
      </c>
      <c r="R50" s="392"/>
      <c r="S50" s="393"/>
      <c r="T50" s="410" t="str">
        <f>IF(入力!I41="","",入力!I41)</f>
        <v>清水口小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512513628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128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ヨコヤマ　エナ
横山　永奈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5</v>
      </c>
      <c r="R52" s="392"/>
      <c r="S52" s="393"/>
      <c r="T52" s="410" t="str">
        <f>IF(入力!I43="","",入力!I43)</f>
        <v>清水口小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514615656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133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>
        <f>IF(入力!B45="","",入力!B45)</f>
        <v>11</v>
      </c>
      <c r="D54" s="418"/>
      <c r="E54" s="419"/>
      <c r="F54" s="404" t="str">
        <f>IF(入力!C46="","",入力!C45&amp;"　"&amp;入力!E45&amp;"
"&amp;入力!C46&amp;"　"&amp;入力!E46)</f>
        <v>ホソヤ　カレン
細矢　花連</v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>
        <f>IF(入力!G45="","",入力!G45)</f>
        <v>5</v>
      </c>
      <c r="R54" s="392"/>
      <c r="S54" s="393"/>
      <c r="T54" s="410" t="str">
        <f>IF(入力!I45="","",入力!I45)</f>
        <v>中部小</v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>
        <f>IF(入力!M45="","",入力!M45)</f>
        <v>515940187</v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>
        <f>IF(入力!P45="","",入力!P45)</f>
        <v>148</v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>
        <f>IF(入力!B47="","",入力!B47)</f>
        <v>12</v>
      </c>
      <c r="D56" s="418"/>
      <c r="E56" s="419"/>
      <c r="F56" s="404" t="str">
        <f>IF(入力!C48="","",入力!C47&amp;"　"&amp;入力!E47&amp;"
"&amp;入力!C48&amp;"　"&amp;入力!E48)</f>
        <v>タクボ　ミユ
田久保　光柚</v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>
        <f>IF(入力!G47="","",入力!G47)</f>
        <v>5</v>
      </c>
      <c r="R56" s="392"/>
      <c r="S56" s="393"/>
      <c r="T56" s="410" t="str">
        <f>IF(入力!I47="","",入力!I47)</f>
        <v>鎌ケ谷小</v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>
        <f>IF(入力!M47="","",入力!M47)</f>
        <v>516734437</v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>
        <f>IF(入力!P47="","",入力!P47)</f>
        <v>140</v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  <c r="BE63" s="296" t="s">
        <v>63</v>
      </c>
      <c r="BF63" s="29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4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鎌ヶ谷中部スポーツ少年団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430150895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中村　敏夫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514331422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0364193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西脇　英次</v>
      </c>
      <c r="D9" s="277"/>
      <c r="E9" s="277"/>
      <c r="F9" s="277"/>
      <c r="G9" s="266">
        <f>IF(入力!G9="","",入力!G9)</f>
        <v>506064727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>0004190</v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玉井　淳子</v>
      </c>
      <c r="D11" s="277"/>
      <c r="E11" s="277"/>
      <c r="F11" s="277"/>
      <c r="G11" s="266">
        <f>IF(入力!G11="","",入力!G11)</f>
        <v>513288173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4"/>
      <c r="B14" s="264"/>
      <c r="C14" s="278"/>
      <c r="D14" s="279"/>
      <c r="E14" s="279"/>
      <c r="F14" s="279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4" t="s">
        <v>5</v>
      </c>
      <c r="B15" s="264"/>
      <c r="C15" s="276" t="str">
        <f>IF(入力!C16="","",入力!C16&amp;"　"&amp;入力!E16)</f>
        <v>中村　敏夫</v>
      </c>
      <c r="D15" s="277"/>
      <c r="E15" s="277"/>
      <c r="F15" s="274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4"/>
      <c r="B16" s="264"/>
      <c r="C16" s="278"/>
      <c r="D16" s="279"/>
      <c r="E16" s="279"/>
      <c r="F16" s="275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千葉県松戸市新作628-10-202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080-5548-5165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080－5548－5165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二又　結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白井第三小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512413081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坂本　瑶貴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中部小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512413092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井村　日鞠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中部小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512413109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山中　満月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法典小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512406984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八須　和菜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中部小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514480020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山下　桜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国分小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512164770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盛山　紅音</v>
      </c>
      <c r="D37" s="277"/>
      <c r="E37" s="277"/>
      <c r="F37" s="277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東松戸小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514619960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佐藤　紗香</v>
      </c>
      <c r="D39" s="277"/>
      <c r="E39" s="277"/>
      <c r="F39" s="277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東松戸小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514619975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中村　真緒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清水口小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512513628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横山　永奈</v>
      </c>
      <c r="D43" s="277"/>
      <c r="E43" s="277"/>
      <c r="F43" s="277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清水口小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514615656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細矢　花連</v>
      </c>
      <c r="D45" s="277"/>
      <c r="E45" s="277"/>
      <c r="F45" s="277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中部小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515940187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田久保　光柚</v>
      </c>
      <c r="D47" s="277"/>
      <c r="E47" s="277"/>
      <c r="F47" s="277"/>
      <c r="G47" s="264">
        <f>IF(入力!G47="","",入力!G47)</f>
        <v>5</v>
      </c>
      <c r="H47" s="264" t="str">
        <f>IF(入力!H47="","",入力!H47)</f>
        <v/>
      </c>
      <c r="I47" s="264" t="str">
        <f>IF(入力!I47="","",入力!I47)</f>
        <v>鎌ケ谷小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516734437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鎌ヶ谷中部スポーツ少年団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430150895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中村　敏夫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514331422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0364193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西脇　英次</v>
      </c>
      <c r="D9" s="277"/>
      <c r="E9" s="277"/>
      <c r="F9" s="277"/>
      <c r="G9" s="266">
        <f>IF(入力!G9="","",入力!G9)</f>
        <v>506064727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>0004190</v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玉井　淳子</v>
      </c>
      <c r="D11" s="277"/>
      <c r="E11" s="277"/>
      <c r="F11" s="277"/>
      <c r="G11" s="266">
        <f>IF(入力!G11="","",入力!G11)</f>
        <v>513288173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64"/>
      <c r="B14" s="264"/>
      <c r="C14" s="278"/>
      <c r="D14" s="279"/>
      <c r="E14" s="279"/>
      <c r="F14" s="279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64" t="s">
        <v>5</v>
      </c>
      <c r="B15" s="264"/>
      <c r="C15" s="276" t="str">
        <f>IF(入力!C16="","",入力!C16&amp;"　"&amp;入力!E16)</f>
        <v>中村　敏夫</v>
      </c>
      <c r="D15" s="277"/>
      <c r="E15" s="277"/>
      <c r="F15" s="274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64"/>
      <c r="B16" s="264"/>
      <c r="C16" s="278"/>
      <c r="D16" s="279"/>
      <c r="E16" s="279"/>
      <c r="F16" s="275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千葉県松戸市新作628-10-202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080-5548-5165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080－5548－5165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二又　結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白井第三小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512413081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坂本　瑶貴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中部小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512413092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井村　日鞠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中部小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512413109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山中　満月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法典小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512406984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八須　和菜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中部小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514480020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山下　桜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国分小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512164770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盛山　紅音</v>
      </c>
      <c r="D37" s="277"/>
      <c r="E37" s="277"/>
      <c r="F37" s="277"/>
      <c r="G37" s="264">
        <f>IF(入力!G37="","",入力!G37)</f>
        <v>6</v>
      </c>
      <c r="H37" s="264" t="str">
        <f>IF(入力!H37="","",入力!H37)</f>
        <v/>
      </c>
      <c r="I37" s="264" t="str">
        <f>IF(入力!I37="","",入力!I37)</f>
        <v>東松戸小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514619960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佐藤　紗香</v>
      </c>
      <c r="D39" s="277"/>
      <c r="E39" s="277"/>
      <c r="F39" s="277"/>
      <c r="G39" s="264">
        <f>IF(入力!G39="","",入力!G39)</f>
        <v>6</v>
      </c>
      <c r="H39" s="264" t="str">
        <f>IF(入力!H39="","",入力!H39)</f>
        <v/>
      </c>
      <c r="I39" s="264" t="str">
        <f>IF(入力!I39="","",入力!I39)</f>
        <v>東松戸小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514619975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中村　真緒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清水口小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512513628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横山　永奈</v>
      </c>
      <c r="D43" s="277"/>
      <c r="E43" s="277"/>
      <c r="F43" s="277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清水口小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514615656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細矢　花連</v>
      </c>
      <c r="D45" s="277"/>
      <c r="E45" s="277"/>
      <c r="F45" s="277"/>
      <c r="G45" s="264">
        <f>IF(入力!G45="","",入力!G45)</f>
        <v>5</v>
      </c>
      <c r="H45" s="264" t="str">
        <f>IF(入力!H45="","",入力!H45)</f>
        <v/>
      </c>
      <c r="I45" s="264" t="str">
        <f>IF(入力!I45="","",入力!I45)</f>
        <v>中部小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515940187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田久保　光柚</v>
      </c>
      <c r="D47" s="277"/>
      <c r="E47" s="277"/>
      <c r="F47" s="277"/>
      <c r="G47" s="264">
        <f>IF(入力!G47="","",入力!G47)</f>
        <v>5</v>
      </c>
      <c r="H47" s="264" t="str">
        <f>IF(入力!H47="","",入力!H47)</f>
        <v/>
      </c>
      <c r="I47" s="264" t="str">
        <f>IF(入力!I47="","",入力!I47)</f>
        <v>鎌ケ谷小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516734437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15</v>
      </c>
      <c r="J5" s="445" t="str">
        <f>IF(入力!A55="","",入力!A55)</f>
        <v>新人戦の悔しさをバネに、優勝を目指す。
チームの合言葉は『心をひとつに』。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21001</v>
      </c>
      <c r="B7" s="33" t="str">
        <f>IF(入力!C3="","",入力!C3)</f>
        <v>鎌ヶ谷中部スポーツ少年団</v>
      </c>
      <c r="C7" s="33" t="str">
        <f>IF(入力!C2="","",入力!C2)</f>
        <v>カマガヤチュウブスポーツショウネンダン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鎌ヶ谷</v>
      </c>
      <c r="T7" s="33"/>
      <c r="U7" s="33">
        <f>IF(入力!C4="","",入力!C4)</f>
        <v>430150895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中村</v>
      </c>
      <c r="D16" s="33" t="str">
        <f>IF(入力!E8="","",入力!E8)</f>
        <v>敏夫</v>
      </c>
      <c r="E16" s="33" t="str">
        <f>IF(入力!C7="","",入力!C7)</f>
        <v>ナカムラ</v>
      </c>
      <c r="F16" s="33" t="str">
        <f>IF(入力!E7="","",入力!E7)</f>
        <v>トシオ</v>
      </c>
      <c r="G16" s="33">
        <f>IF(入力!G7="","",入力!G7)</f>
        <v>514331422</v>
      </c>
      <c r="H16" s="33" t="str">
        <f>IF(入力!J7="","",入力!J7)</f>
        <v/>
      </c>
      <c r="I16" s="33" t="str">
        <f>IF(入力!M7="","",入力!M7)</f>
        <v>0364193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271</v>
      </c>
      <c r="S16" s="33" t="str">
        <f>IF(入力!W7="","",入力!W7)</f>
        <v>0052</v>
      </c>
      <c r="T16" s="33" t="str">
        <f>IF(入力!P8="","",入力!P8)</f>
        <v>千葉県松戸市新作628-10-202</v>
      </c>
      <c r="U16" s="33" t="str">
        <f>IF(入力!AL7="","",入力!AL7)</f>
        <v>080</v>
      </c>
      <c r="V16" s="33" t="str">
        <f>IF(入力!AK8="","",入力!AK8)</f>
        <v>5548</v>
      </c>
      <c r="W16" s="33" t="str">
        <f>IF(入力!AP8="","",入力!AP8)</f>
        <v>5165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西脇</v>
      </c>
      <c r="D17" s="33" t="str">
        <f>IF(入力!E10="","",入力!E10)</f>
        <v>英次</v>
      </c>
      <c r="E17" s="33" t="str">
        <f>IF(入力!C9="","",入力!C9)</f>
        <v>ニシワキ</v>
      </c>
      <c r="F17" s="33" t="str">
        <f>IF(入力!E9="","",入力!E9)</f>
        <v>エイジ</v>
      </c>
      <c r="G17" s="33">
        <f>IF(入力!G9="","",入力!G9)</f>
        <v>506064727</v>
      </c>
      <c r="H17" s="33" t="str">
        <f>IF(入力!J9="","",入力!J9)</f>
        <v/>
      </c>
      <c r="I17" s="33" t="str">
        <f>IF(入力!M9="","",入力!M9)</f>
        <v>0004190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玉井</v>
      </c>
      <c r="D20" s="33" t="str">
        <f>IF(入力!E12="","",入力!E12)</f>
        <v>淳子</v>
      </c>
      <c r="E20" s="33" t="str">
        <f>IF(入力!C11="","",入力!C11)</f>
        <v>タマイ</v>
      </c>
      <c r="F20" s="33" t="str">
        <f>IF(入力!E11="","",入力!E11)</f>
        <v>ジュンコ</v>
      </c>
      <c r="G20" s="33">
        <f>IF(入力!G11="","",入力!G11)</f>
        <v>513288173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中村</v>
      </c>
      <c r="D22" s="33" t="str">
        <f>IF(入力!E16="","",入力!E16)</f>
        <v>敏夫</v>
      </c>
      <c r="E22" s="33" t="str">
        <f>IF(入力!C15="","",入力!C15)</f>
        <v>ナカムラ</v>
      </c>
      <c r="F22" s="33" t="str">
        <f>IF(入力!E15="","",入力!E15)</f>
        <v>トシオ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>080</v>
      </c>
      <c r="O22" s="33">
        <f>IF(入力!E21="","",入力!E21)</f>
        <v>5548</v>
      </c>
      <c r="P22" s="33">
        <f>IF(入力!G21="","",入力!G21)</f>
        <v>5165</v>
      </c>
      <c r="Q22" s="33"/>
      <c r="R22" s="33" t="str">
        <f>IF(入力!R15="","",入力!R15)</f>
        <v>271</v>
      </c>
      <c r="S22" s="33" t="str">
        <f>IF(入力!W15="","",入力!W15)</f>
        <v>00052</v>
      </c>
      <c r="T22" s="33" t="str">
        <f>IF(入力!P16="","",入力!P16)</f>
        <v>千葉県松戸市新作628-10-202</v>
      </c>
      <c r="U22" s="33" t="str">
        <f>IF(入力!AL15="","",入力!AL15)</f>
        <v>080</v>
      </c>
      <c r="V22" s="33" t="str">
        <f>IF(入力!AK16="","",入力!AK16)</f>
        <v>5548</v>
      </c>
      <c r="W22" s="33" t="str">
        <f>IF(入力!AP16="","",入力!AP16)</f>
        <v>5165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二又</v>
      </c>
      <c r="D24" s="75" t="str">
        <f>VLOOKUP($B$51,$A$53:$F$352,4)</f>
        <v>結</v>
      </c>
      <c r="E24" s="75" t="str">
        <f>VLOOKUP($B$51,$A$53:$F$352,5)</f>
        <v>フタマタ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二又</v>
      </c>
      <c r="D53" s="33" t="str">
        <f>IF(入力!E26="","",入力!E26)</f>
        <v>結</v>
      </c>
      <c r="E53" s="33" t="str">
        <f>IF(入力!C25="","",入力!C25)</f>
        <v>フタマタ</v>
      </c>
      <c r="F53" s="33" t="str">
        <f>IF(入力!E25="","",入力!E25)</f>
        <v>ユイ</v>
      </c>
      <c r="G53" s="33">
        <f>IF(入力!M25="","",入力!M25)</f>
        <v>512413081</v>
      </c>
      <c r="H53" s="33" t="str">
        <f>IF(入力!I25="","",入力!I25)</f>
        <v>白井第三小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坂本</v>
      </c>
      <c r="D54" s="33" t="str">
        <f>IF(入力!E28="","",入力!E28)</f>
        <v>瑶貴</v>
      </c>
      <c r="E54" s="33" t="str">
        <f>IF(入力!C27="","",入力!C27)</f>
        <v>サカモト</v>
      </c>
      <c r="F54" s="33" t="str">
        <f>IF(入力!E27="","",入力!E27)</f>
        <v>タマキ</v>
      </c>
      <c r="G54" s="33">
        <f>IF(入力!M27="","",入力!M27)</f>
        <v>512413092</v>
      </c>
      <c r="H54" s="33" t="str">
        <f>IF(入力!I27="","",入力!I27)</f>
        <v>中部小</v>
      </c>
      <c r="I54" s="33">
        <f>IF(入力!G27="","",入力!G27)</f>
        <v>6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井村</v>
      </c>
      <c r="D55" s="33" t="str">
        <f>IF(入力!E30="","",入力!E30)</f>
        <v>日鞠</v>
      </c>
      <c r="E55" s="33" t="str">
        <f>IF(入力!C29="","",入力!C29)</f>
        <v>イムラ</v>
      </c>
      <c r="F55" s="33" t="str">
        <f>IF(入力!E29="","",入力!E29)</f>
        <v>ヒマリ</v>
      </c>
      <c r="G55" s="33">
        <f>IF(入力!M29="","",入力!M29)</f>
        <v>512413109</v>
      </c>
      <c r="H55" s="33" t="str">
        <f>IF(入力!I29="","",入力!I29)</f>
        <v>中部小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山中</v>
      </c>
      <c r="D56" s="33" t="str">
        <f>IF(入力!E32="","",入力!E32)</f>
        <v>満月</v>
      </c>
      <c r="E56" s="33" t="str">
        <f>IF(入力!C31="","",入力!C31)</f>
        <v>ヤマナカ</v>
      </c>
      <c r="F56" s="33" t="str">
        <f>IF(入力!E31="","",入力!E31)</f>
        <v>ミツキ</v>
      </c>
      <c r="G56" s="33">
        <f>IF(入力!M31="","",入力!M31)</f>
        <v>512406984</v>
      </c>
      <c r="H56" s="33" t="str">
        <f>IF(入力!I31="","",入力!I31)</f>
        <v>法典小</v>
      </c>
      <c r="I56" s="33">
        <f>IF(入力!G31="","",入力!G31)</f>
        <v>6</v>
      </c>
      <c r="J56" s="33">
        <f>IF(入力!P31="","",入力!P31)</f>
        <v>172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八須</v>
      </c>
      <c r="D57" s="33" t="str">
        <f>IF(入力!E34="","",入力!E34)</f>
        <v>和菜</v>
      </c>
      <c r="E57" s="33" t="str">
        <f>IF(入力!C33="","",入力!C33)</f>
        <v>ハチス</v>
      </c>
      <c r="F57" s="33" t="str">
        <f>IF(入力!E33="","",入力!E33)</f>
        <v>カズナ</v>
      </c>
      <c r="G57" s="33">
        <f>IF(入力!M33="","",入力!M33)</f>
        <v>514480020</v>
      </c>
      <c r="H57" s="33" t="str">
        <f>IF(入力!I33="","",入力!I33)</f>
        <v>中部小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山下</v>
      </c>
      <c r="D58" s="33" t="str">
        <f>IF(入力!E36="","",入力!E36)</f>
        <v>桜</v>
      </c>
      <c r="E58" s="33" t="str">
        <f>IF(入力!C35="","",入力!C35)</f>
        <v>ヤマシタ</v>
      </c>
      <c r="F58" s="33" t="str">
        <f>IF(入力!E35="","",入力!E35)</f>
        <v>サクラ</v>
      </c>
      <c r="G58" s="33">
        <f>IF(入力!M35="","",入力!M35)</f>
        <v>512164770</v>
      </c>
      <c r="H58" s="33" t="str">
        <f>IF(入力!I35="","",入力!I35)</f>
        <v>国分小</v>
      </c>
      <c r="I58" s="33">
        <f>IF(入力!G35="","",入力!G35)</f>
        <v>6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盛山</v>
      </c>
      <c r="D59" s="33" t="str">
        <f>IF(入力!E38="","",入力!E38)</f>
        <v>紅音</v>
      </c>
      <c r="E59" s="33" t="str">
        <f>IF(入力!C37="","",入力!C37)</f>
        <v>モリヤマ</v>
      </c>
      <c r="F59" s="33" t="str">
        <f>IF(入力!E37="","",入力!E37)</f>
        <v>アカネ</v>
      </c>
      <c r="G59" s="33">
        <f>IF(入力!M37="","",入力!M37)</f>
        <v>514619960</v>
      </c>
      <c r="H59" s="33" t="str">
        <f>IF(入力!I37="","",入力!I37)</f>
        <v>東松戸小</v>
      </c>
      <c r="I59" s="33">
        <f>IF(入力!G37="","",入力!G37)</f>
        <v>6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佐藤</v>
      </c>
      <c r="D60" s="33" t="str">
        <f>IF(入力!E40="","",入力!E40)</f>
        <v>紗香</v>
      </c>
      <c r="E60" s="33" t="str">
        <f>IF(入力!C39="","",入力!C39)</f>
        <v>サトウ</v>
      </c>
      <c r="F60" s="33" t="str">
        <f>IF(入力!E39="","",入力!E39)</f>
        <v>サヤカ</v>
      </c>
      <c r="G60" s="33">
        <f>IF(入力!M39="","",入力!M39)</f>
        <v>514619975</v>
      </c>
      <c r="H60" s="33" t="str">
        <f>IF(入力!I39="","",入力!I39)</f>
        <v>東松戸小</v>
      </c>
      <c r="I60" s="33">
        <f>IF(入力!G39="","",入力!G39)</f>
        <v>6</v>
      </c>
      <c r="J60" s="33">
        <f>IF(入力!P39="","",入力!P39)</f>
        <v>151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中村</v>
      </c>
      <c r="D61" s="33" t="str">
        <f>IF(入力!E42="","",入力!E42)</f>
        <v>真緒</v>
      </c>
      <c r="E61" s="33" t="str">
        <f>IF(入力!C41="","",入力!C41)</f>
        <v>ナカムラ</v>
      </c>
      <c r="F61" s="33" t="str">
        <f>IF(入力!E41="","",入力!E41)</f>
        <v>マオ</v>
      </c>
      <c r="G61" s="33">
        <f>IF(入力!M41="","",入力!M41)</f>
        <v>512513628</v>
      </c>
      <c r="H61" s="33" t="str">
        <f>IF(入力!I41="","",入力!I41)</f>
        <v>清水口小</v>
      </c>
      <c r="I61" s="33">
        <f>IF(入力!G41="","",入力!G41)</f>
        <v>5</v>
      </c>
      <c r="J61" s="33">
        <f>IF(入力!P41="","",入力!P41)</f>
        <v>128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横山</v>
      </c>
      <c r="D62" s="33" t="str">
        <f>IF(入力!E44="","",入力!E44)</f>
        <v>永奈</v>
      </c>
      <c r="E62" s="33" t="str">
        <f>IF(入力!C43="","",入力!C43)</f>
        <v>ヨコヤマ</v>
      </c>
      <c r="F62" s="33" t="str">
        <f>IF(入力!E43="","",入力!E43)</f>
        <v>エナ</v>
      </c>
      <c r="G62" s="33">
        <f>IF(入力!M43="","",入力!M43)</f>
        <v>514615656</v>
      </c>
      <c r="H62" s="33" t="str">
        <f>IF(入力!I43="","",入力!I43)</f>
        <v>清水口小</v>
      </c>
      <c r="I62" s="33">
        <f>IF(入力!G43="","",入力!G43)</f>
        <v>5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細矢</v>
      </c>
      <c r="D63" s="33" t="str">
        <f>IF(入力!E46="","",入力!E46)</f>
        <v>花連</v>
      </c>
      <c r="E63" s="33" t="str">
        <f>IF(入力!C45="","",入力!C45)</f>
        <v>ホソヤ</v>
      </c>
      <c r="F63" s="33" t="str">
        <f>IF(入力!E45="","",入力!E45)</f>
        <v>カレン</v>
      </c>
      <c r="G63" s="33">
        <f>IF(入力!M45="","",入力!M45)</f>
        <v>515940187</v>
      </c>
      <c r="H63" s="33" t="str">
        <f>IF(入力!I45="","",入力!I45)</f>
        <v>中部小</v>
      </c>
      <c r="I63" s="33">
        <f>IF(入力!G45="","",入力!G45)</f>
        <v>5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田久保</v>
      </c>
      <c r="D64" s="33" t="str">
        <f>IF(入力!E48="","",入力!E48)</f>
        <v>光柚</v>
      </c>
      <c r="E64" s="33" t="str">
        <f>IF(入力!C47="","",入力!C47)</f>
        <v>タクボ</v>
      </c>
      <c r="F64" s="33" t="str">
        <f>IF(入力!E47="","",入力!E47)</f>
        <v>ミユ</v>
      </c>
      <c r="G64" s="33">
        <f>IF(入力!M47="","",入力!M47)</f>
        <v>516734437</v>
      </c>
      <c r="H64" s="33" t="str">
        <f>IF(入力!I47="","",入力!I47)</f>
        <v>鎌ケ谷小</v>
      </c>
      <c r="I64" s="33">
        <f>IF(入力!G47="","",入力!G47)</f>
        <v>5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toshio1023</cp:lastModifiedBy>
  <cp:lastPrinted>2016-05-09T15:17:35Z</cp:lastPrinted>
  <dcterms:created xsi:type="dcterms:W3CDTF">2014-04-05T09:56:00Z</dcterms:created>
  <dcterms:modified xsi:type="dcterms:W3CDTF">2018-05-17T11:38:45Z</dcterms:modified>
</cp:coreProperties>
</file>